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gue\Dropbox\ITM\ANÁLISIS DE RIESGOS\Archivos de Excel\"/>
    </mc:Choice>
  </mc:AlternateContent>
  <xr:revisionPtr revIDLastSave="0" documentId="13_ncr:1_{2D57B03C-F2E7-490E-81FA-6B99B4CE0EBF}" xr6:coauthVersionLast="47" xr6:coauthVersionMax="47" xr10:uidLastSave="{00000000-0000-0000-0000-000000000000}"/>
  <bookViews>
    <workbookView xWindow="-120" yWindow="-120" windowWidth="29040" windowHeight="15840" xr2:uid="{1894580E-8973-454A-9FE7-5B25800F5FBD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6" i="1" l="1"/>
  <c r="F43" i="1"/>
  <c r="F44" i="1"/>
  <c r="F45" i="1"/>
  <c r="F46" i="1"/>
  <c r="F47" i="1"/>
  <c r="F48" i="1"/>
  <c r="F49" i="1"/>
  <c r="F50" i="1"/>
  <c r="G50" i="1"/>
  <c r="F51" i="1"/>
  <c r="G51" i="1"/>
  <c r="F42" i="1"/>
  <c r="D51" i="1"/>
  <c r="D50" i="1"/>
  <c r="D49" i="1"/>
  <c r="G49" i="1" s="1"/>
  <c r="D48" i="1"/>
  <c r="G48" i="1" s="1"/>
  <c r="D47" i="1"/>
  <c r="G47" i="1" s="1"/>
  <c r="H47" i="1" s="1"/>
  <c r="D46" i="1"/>
  <c r="G46" i="1" s="1"/>
  <c r="H46" i="1" s="1"/>
  <c r="D45" i="1"/>
  <c r="G45" i="1" s="1"/>
  <c r="H45" i="1" s="1"/>
  <c r="D44" i="1"/>
  <c r="G44" i="1" s="1"/>
  <c r="H44" i="1" s="1"/>
  <c r="I44" i="1" s="1"/>
  <c r="J44" i="1" s="1"/>
  <c r="D43" i="1"/>
  <c r="G43" i="1" s="1"/>
  <c r="H43" i="1" s="1"/>
  <c r="I43" i="1" s="1"/>
  <c r="D42" i="1"/>
  <c r="G42" i="1" s="1"/>
  <c r="H42" i="1" s="1"/>
  <c r="D31" i="1"/>
  <c r="C32" i="1"/>
  <c r="C31" i="1"/>
  <c r="D19" i="1"/>
  <c r="B32" i="1" s="1"/>
  <c r="D20" i="1"/>
  <c r="D21" i="1"/>
  <c r="D32" i="1" s="1"/>
  <c r="D22" i="1"/>
  <c r="D23" i="1"/>
  <c r="D24" i="1"/>
  <c r="D25" i="1"/>
  <c r="D26" i="1"/>
  <c r="D27" i="1"/>
  <c r="D28" i="1"/>
  <c r="B31" i="1"/>
  <c r="H48" i="1" l="1"/>
  <c r="I48" i="1" s="1"/>
  <c r="J48" i="1" s="1"/>
  <c r="H49" i="1"/>
  <c r="H50" i="1"/>
  <c r="I50" i="1" s="1"/>
  <c r="J50" i="1" s="1"/>
  <c r="I47" i="1"/>
  <c r="J47" i="1" s="1"/>
  <c r="H51" i="1"/>
  <c r="I46" i="1"/>
  <c r="J46" i="1" s="1"/>
  <c r="I51" i="1"/>
  <c r="J51" i="1"/>
  <c r="I45" i="1"/>
  <c r="J45" i="1" s="1"/>
  <c r="I49" i="1"/>
  <c r="J49" i="1" s="1"/>
  <c r="J43" i="1"/>
  <c r="I42" i="1"/>
  <c r="J42" i="1" s="1"/>
  <c r="D33" i="1"/>
  <c r="D34" i="1" s="1"/>
  <c r="D35" i="1" s="1"/>
  <c r="C33" i="1"/>
  <c r="B33" i="1"/>
  <c r="B34" i="1" s="1"/>
  <c r="B35" i="1" s="1"/>
  <c r="B60" i="1" l="1"/>
  <c r="B59" i="1"/>
  <c r="B58" i="1"/>
  <c r="B57" i="1"/>
  <c r="C35" i="1"/>
  <c r="C34" i="1"/>
  <c r="B55" i="1"/>
</calcChain>
</file>

<file path=xl/sharedStrings.xml><?xml version="1.0" encoding="utf-8"?>
<sst xmlns="http://schemas.openxmlformats.org/spreadsheetml/2006/main" count="54" uniqueCount="33">
  <si>
    <t>Ingresos</t>
  </si>
  <si>
    <t>Se ofreció un producto a 20 personas donde sólo 5 personas lo compraron, ¿cuál es la probabilidad de compra?</t>
  </si>
  <si>
    <t>Distribución:</t>
  </si>
  <si>
    <t>Binomial</t>
  </si>
  <si>
    <t>Precio</t>
  </si>
  <si>
    <t>Desviación estándar</t>
  </si>
  <si>
    <t>Costos</t>
  </si>
  <si>
    <t>Distribución</t>
  </si>
  <si>
    <t>% sobre Ingresos</t>
  </si>
  <si>
    <t>Ventas</t>
  </si>
  <si>
    <t>Probabilidad</t>
  </si>
  <si>
    <t>Discreta</t>
  </si>
  <si>
    <t>Costos:</t>
  </si>
  <si>
    <t>Escenario</t>
  </si>
  <si>
    <t>% Costos</t>
  </si>
  <si>
    <t>Uniforme continua</t>
  </si>
  <si>
    <t>Mínimo</t>
  </si>
  <si>
    <t>Máximo</t>
  </si>
  <si>
    <t>Unidades (ventas)</t>
  </si>
  <si>
    <t>Unidades</t>
  </si>
  <si>
    <t>Utilidad</t>
  </si>
  <si>
    <t>Escenario 1</t>
  </si>
  <si>
    <t>Escenario 2</t>
  </si>
  <si>
    <t>Escenario 3</t>
  </si>
  <si>
    <t>Precio:</t>
  </si>
  <si>
    <t>…</t>
  </si>
  <si>
    <t>Valor esperado</t>
  </si>
  <si>
    <t>Cantidad escenarios</t>
  </si>
  <si>
    <t>P($150.000 &lt;= x)</t>
  </si>
  <si>
    <t>P($230.000 &lt;= x)</t>
  </si>
  <si>
    <t>Percentil 5%</t>
  </si>
  <si>
    <t>Percentil 95%</t>
  </si>
  <si>
    <t>Intervalo de confianza del 90%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</si>
</sst>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\ #,##0;[Red]\-&quot;$&quot;\ #,##0"/>
    <numFmt numFmtId="8" formatCode="&quot;$&quot;\ #,##0.00;[Red]\-&quot;$&quot;\ #,##0.00"/>
    <numFmt numFmtId="167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Tahoma"/>
      <family val="2"/>
    </font>
    <font>
      <b/>
      <sz val="9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 style="thick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6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9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8" fontId="2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6" fontId="3" fillId="0" borderId="0" xfId="0" applyNumberFormat="1" applyFont="1" applyAlignment="1">
      <alignment horizontal="center" vertical="center"/>
    </xf>
    <xf numFmtId="9" fontId="2" fillId="0" borderId="0" xfId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9" fontId="2" fillId="0" borderId="1" xfId="1" applyFont="1" applyBorder="1" applyAlignment="1">
      <alignment horizontal="center" vertical="center"/>
    </xf>
    <xf numFmtId="167" fontId="2" fillId="0" borderId="0" xfId="1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B596CD-418F-4C2C-A1B4-17023B1701FF}">
  <dimension ref="A1:J60"/>
  <sheetViews>
    <sheetView tabSelected="1" zoomScale="250" zoomScaleNormal="250" workbookViewId="0">
      <selection sqref="A1:B1"/>
    </sheetView>
  </sheetViews>
  <sheetFormatPr baseColWidth="10" defaultRowHeight="11.25" x14ac:dyDescent="0.15"/>
  <cols>
    <col min="1" max="1" width="16.42578125" style="1" customWidth="1"/>
    <col min="2" max="2" width="13.28515625" style="1" customWidth="1"/>
    <col min="3" max="4" width="17.28515625" style="1" bestFit="1" customWidth="1"/>
    <col min="5" max="7" width="11.42578125" style="1"/>
    <col min="8" max="8" width="11.7109375" style="1" bestFit="1" customWidth="1"/>
    <col min="9" max="9" width="12.28515625" style="1" bestFit="1" customWidth="1"/>
    <col min="10" max="10" width="11.7109375" style="1" bestFit="1" customWidth="1"/>
    <col min="11" max="16384" width="11.42578125" style="1"/>
  </cols>
  <sheetData>
    <row r="1" spans="1:2" x14ac:dyDescent="0.15">
      <c r="A1" s="3" t="s">
        <v>18</v>
      </c>
      <c r="B1" s="3"/>
    </row>
    <row r="2" spans="1:2" x14ac:dyDescent="0.15">
      <c r="A2" s="1" t="s">
        <v>2</v>
      </c>
      <c r="B2" s="1" t="s">
        <v>3</v>
      </c>
    </row>
    <row r="3" spans="1:2" x14ac:dyDescent="0.15">
      <c r="A3" s="1" t="s">
        <v>1</v>
      </c>
    </row>
    <row r="5" spans="1:2" x14ac:dyDescent="0.15">
      <c r="A5" s="3" t="s">
        <v>24</v>
      </c>
      <c r="B5" s="3"/>
    </row>
    <row r="6" spans="1:2" x14ac:dyDescent="0.15">
      <c r="A6" s="1" t="s">
        <v>7</v>
      </c>
      <c r="B6" s="1" t="s">
        <v>15</v>
      </c>
    </row>
    <row r="7" spans="1:2" x14ac:dyDescent="0.15">
      <c r="A7" s="1" t="s">
        <v>16</v>
      </c>
      <c r="B7" s="2">
        <v>80000</v>
      </c>
    </row>
    <row r="8" spans="1:2" x14ac:dyDescent="0.15">
      <c r="A8" s="1" t="s">
        <v>17</v>
      </c>
      <c r="B8" s="2">
        <v>100000</v>
      </c>
    </row>
    <row r="10" spans="1:2" x14ac:dyDescent="0.15">
      <c r="A10" s="3" t="s">
        <v>12</v>
      </c>
      <c r="B10" s="3"/>
    </row>
    <row r="11" spans="1:2" x14ac:dyDescent="0.15">
      <c r="A11" s="1" t="s">
        <v>2</v>
      </c>
      <c r="B11" s="1" t="s">
        <v>11</v>
      </c>
    </row>
    <row r="12" spans="1:2" x14ac:dyDescent="0.15">
      <c r="A12" s="4" t="s">
        <v>8</v>
      </c>
      <c r="B12" s="4" t="s">
        <v>10</v>
      </c>
    </row>
    <row r="13" spans="1:2" x14ac:dyDescent="0.15">
      <c r="A13" s="5">
        <v>0.45</v>
      </c>
      <c r="B13" s="5">
        <v>0.5</v>
      </c>
    </row>
    <row r="14" spans="1:2" x14ac:dyDescent="0.15">
      <c r="A14" s="5">
        <v>0.55000000000000004</v>
      </c>
      <c r="B14" s="5">
        <v>0.3</v>
      </c>
    </row>
    <row r="15" spans="1:2" x14ac:dyDescent="0.15">
      <c r="A15" s="5">
        <v>0.6</v>
      </c>
      <c r="B15" s="5">
        <v>0.2</v>
      </c>
    </row>
    <row r="17" spans="1:5" ht="15" customHeight="1" x14ac:dyDescent="0.15">
      <c r="A17" s="11" t="s">
        <v>13</v>
      </c>
      <c r="B17" s="6" t="s">
        <v>9</v>
      </c>
      <c r="C17" s="6" t="s">
        <v>4</v>
      </c>
      <c r="D17" s="6" t="s">
        <v>4</v>
      </c>
      <c r="E17" s="6" t="s">
        <v>14</v>
      </c>
    </row>
    <row r="18" spans="1:5" x14ac:dyDescent="0.15">
      <c r="A18" s="11"/>
      <c r="B18" s="6" t="s">
        <v>3</v>
      </c>
      <c r="C18" s="6" t="s">
        <v>15</v>
      </c>
      <c r="D18" s="6" t="s">
        <v>15</v>
      </c>
      <c r="E18" s="6" t="s">
        <v>11</v>
      </c>
    </row>
    <row r="19" spans="1:5" x14ac:dyDescent="0.15">
      <c r="A19" s="1">
        <v>1</v>
      </c>
      <c r="B19" s="8">
        <v>3</v>
      </c>
      <c r="C19" s="7">
        <v>89653.614917447427</v>
      </c>
      <c r="D19" s="7">
        <f>+INT(C19)</f>
        <v>89653</v>
      </c>
      <c r="E19" s="10">
        <v>0.45</v>
      </c>
    </row>
    <row r="20" spans="1:5" x14ac:dyDescent="0.15">
      <c r="A20" s="1">
        <v>2</v>
      </c>
      <c r="B20" s="8">
        <v>5</v>
      </c>
      <c r="C20" s="7">
        <v>94481.032746360666</v>
      </c>
      <c r="D20" s="7">
        <f t="shared" ref="D20:D28" si="0">+INT(C20)</f>
        <v>94481</v>
      </c>
      <c r="E20" s="10">
        <v>0.55000000000000004</v>
      </c>
    </row>
    <row r="21" spans="1:5" x14ac:dyDescent="0.15">
      <c r="A21" s="1">
        <v>3</v>
      </c>
      <c r="B21" s="8">
        <v>3</v>
      </c>
      <c r="C21" s="7">
        <v>82528.763695181129</v>
      </c>
      <c r="D21" s="7">
        <f t="shared" si="0"/>
        <v>82528</v>
      </c>
      <c r="E21" s="10">
        <v>0.55000000000000004</v>
      </c>
    </row>
    <row r="22" spans="1:5" x14ac:dyDescent="0.15">
      <c r="A22" s="1">
        <v>4</v>
      </c>
      <c r="B22" s="8">
        <v>6</v>
      </c>
      <c r="C22" s="7">
        <v>81607.104709006016</v>
      </c>
      <c r="D22" s="7">
        <f t="shared" si="0"/>
        <v>81607</v>
      </c>
      <c r="E22" s="10">
        <v>0.45</v>
      </c>
    </row>
    <row r="23" spans="1:5" x14ac:dyDescent="0.15">
      <c r="A23" s="1">
        <v>5</v>
      </c>
      <c r="B23" s="8">
        <v>4</v>
      </c>
      <c r="C23" s="7">
        <v>92270.882290108944</v>
      </c>
      <c r="D23" s="7">
        <f t="shared" si="0"/>
        <v>92270</v>
      </c>
      <c r="E23" s="10">
        <v>0.45</v>
      </c>
    </row>
    <row r="24" spans="1:5" x14ac:dyDescent="0.15">
      <c r="A24" s="1">
        <v>6</v>
      </c>
      <c r="B24" s="8">
        <v>8</v>
      </c>
      <c r="C24" s="7">
        <v>93881.038850062556</v>
      </c>
      <c r="D24" s="7">
        <f t="shared" si="0"/>
        <v>93881</v>
      </c>
      <c r="E24" s="10">
        <v>0.45</v>
      </c>
    </row>
    <row r="25" spans="1:5" x14ac:dyDescent="0.15">
      <c r="A25" s="1">
        <v>7</v>
      </c>
      <c r="B25" s="8">
        <v>6</v>
      </c>
      <c r="C25" s="7">
        <v>86362.498855555896</v>
      </c>
      <c r="D25" s="7">
        <f t="shared" si="0"/>
        <v>86362</v>
      </c>
      <c r="E25" s="10">
        <v>0.6</v>
      </c>
    </row>
    <row r="26" spans="1:5" x14ac:dyDescent="0.15">
      <c r="A26" s="1">
        <v>8</v>
      </c>
      <c r="B26" s="8">
        <v>4</v>
      </c>
      <c r="C26" s="7">
        <v>92637.104403820922</v>
      </c>
      <c r="D26" s="7">
        <f t="shared" si="0"/>
        <v>92637</v>
      </c>
      <c r="E26" s="10">
        <v>0.6</v>
      </c>
    </row>
    <row r="27" spans="1:5" x14ac:dyDescent="0.15">
      <c r="A27" s="1">
        <v>9</v>
      </c>
      <c r="B27" s="8">
        <v>2</v>
      </c>
      <c r="C27" s="7">
        <v>85692.312387462996</v>
      </c>
      <c r="D27" s="7">
        <f t="shared" si="0"/>
        <v>85692</v>
      </c>
      <c r="E27" s="10">
        <v>0.45</v>
      </c>
    </row>
    <row r="28" spans="1:5" x14ac:dyDescent="0.15">
      <c r="A28" s="1">
        <v>10</v>
      </c>
      <c r="B28" s="8">
        <v>7</v>
      </c>
      <c r="C28" s="7">
        <v>91780.144657734912</v>
      </c>
      <c r="D28" s="7">
        <f t="shared" si="0"/>
        <v>91780</v>
      </c>
      <c r="E28" s="10">
        <v>0.6</v>
      </c>
    </row>
    <row r="30" spans="1:5" x14ac:dyDescent="0.15">
      <c r="B30" s="6" t="s">
        <v>21</v>
      </c>
      <c r="C30" s="6" t="s">
        <v>22</v>
      </c>
      <c r="D30" s="6" t="s">
        <v>23</v>
      </c>
      <c r="E30" s="4" t="s">
        <v>25</v>
      </c>
    </row>
    <row r="31" spans="1:5" x14ac:dyDescent="0.15">
      <c r="A31" s="4" t="s">
        <v>19</v>
      </c>
      <c r="B31" s="8">
        <f>B19</f>
        <v>3</v>
      </c>
      <c r="C31" s="8">
        <f>B20</f>
        <v>5</v>
      </c>
      <c r="D31" s="8">
        <f>B21</f>
        <v>3</v>
      </c>
    </row>
    <row r="32" spans="1:5" x14ac:dyDescent="0.15">
      <c r="A32" s="4" t="s">
        <v>4</v>
      </c>
      <c r="B32" s="2">
        <f>D19</f>
        <v>89653</v>
      </c>
      <c r="C32" s="2">
        <f>C20</f>
        <v>94481.032746360666</v>
      </c>
      <c r="D32" s="2">
        <f>D21</f>
        <v>82528</v>
      </c>
    </row>
    <row r="33" spans="1:10" x14ac:dyDescent="0.15">
      <c r="A33" s="4" t="s">
        <v>0</v>
      </c>
      <c r="B33" s="2">
        <f>+B32*B31</f>
        <v>268959</v>
      </c>
      <c r="C33" s="2">
        <f>+C32*C31</f>
        <v>472405.1637318033</v>
      </c>
      <c r="D33" s="2">
        <f>+D32*D31</f>
        <v>247584</v>
      </c>
    </row>
    <row r="34" spans="1:10" x14ac:dyDescent="0.15">
      <c r="A34" s="4" t="s">
        <v>6</v>
      </c>
      <c r="B34" s="2">
        <f>-B33*E19</f>
        <v>-121031.55</v>
      </c>
      <c r="C34" s="2">
        <f>-C33*E20</f>
        <v>-259822.84005249184</v>
      </c>
      <c r="D34" s="2">
        <f>-D33*E21</f>
        <v>-136171.20000000001</v>
      </c>
    </row>
    <row r="35" spans="1:10" x14ac:dyDescent="0.15">
      <c r="A35" s="6" t="s">
        <v>20</v>
      </c>
      <c r="B35" s="9">
        <f>B33+B34</f>
        <v>147927.45000000001</v>
      </c>
      <c r="C35" s="9">
        <f>C33+C34</f>
        <v>212582.32367931146</v>
      </c>
      <c r="D35" s="9">
        <f>D33+D34</f>
        <v>111412.79999999999</v>
      </c>
    </row>
    <row r="36" spans="1:10" x14ac:dyDescent="0.15">
      <c r="A36" s="6"/>
      <c r="B36" s="9"/>
      <c r="C36" s="9"/>
      <c r="D36" s="9"/>
    </row>
    <row r="37" spans="1:10" x14ac:dyDescent="0.15">
      <c r="A37" s="6"/>
      <c r="B37" s="9"/>
      <c r="C37" s="9"/>
      <c r="D37" s="9"/>
    </row>
    <row r="38" spans="1:10" x14ac:dyDescent="0.15">
      <c r="A38" s="6"/>
      <c r="B38" s="9"/>
      <c r="C38" s="9"/>
      <c r="D38" s="9"/>
    </row>
    <row r="40" spans="1:10" x14ac:dyDescent="0.15">
      <c r="A40" s="11" t="s">
        <v>13</v>
      </c>
      <c r="B40" s="6" t="s">
        <v>9</v>
      </c>
      <c r="C40" s="6" t="s">
        <v>4</v>
      </c>
      <c r="D40" s="6" t="s">
        <v>4</v>
      </c>
      <c r="E40" s="12" t="s">
        <v>14</v>
      </c>
    </row>
    <row r="41" spans="1:10" x14ac:dyDescent="0.15">
      <c r="A41" s="11"/>
      <c r="B41" s="6" t="s">
        <v>3</v>
      </c>
      <c r="C41" s="6" t="s">
        <v>15</v>
      </c>
      <c r="D41" s="6" t="s">
        <v>15</v>
      </c>
      <c r="E41" s="12" t="s">
        <v>11</v>
      </c>
      <c r="F41" s="4" t="s">
        <v>19</v>
      </c>
      <c r="G41" s="4" t="s">
        <v>4</v>
      </c>
      <c r="H41" s="4" t="s">
        <v>0</v>
      </c>
      <c r="I41" s="4" t="s">
        <v>6</v>
      </c>
      <c r="J41" s="6" t="s">
        <v>20</v>
      </c>
    </row>
    <row r="42" spans="1:10" x14ac:dyDescent="0.15">
      <c r="A42" s="1">
        <v>1</v>
      </c>
      <c r="B42" s="8">
        <v>3</v>
      </c>
      <c r="C42" s="7">
        <v>89653.614917447427</v>
      </c>
      <c r="D42" s="7">
        <f>+INT(C42)</f>
        <v>89653</v>
      </c>
      <c r="E42" s="13">
        <v>0.45</v>
      </c>
      <c r="F42" s="8">
        <f>B42</f>
        <v>3</v>
      </c>
      <c r="G42" s="2">
        <f>D42</f>
        <v>89653</v>
      </c>
      <c r="H42" s="2">
        <f>G42*F42</f>
        <v>268959</v>
      </c>
      <c r="I42" s="2">
        <f>-H42*E42</f>
        <v>-121031.55</v>
      </c>
      <c r="J42" s="9">
        <f>H42+I42</f>
        <v>147927.45000000001</v>
      </c>
    </row>
    <row r="43" spans="1:10" x14ac:dyDescent="0.15">
      <c r="A43" s="1">
        <v>2</v>
      </c>
      <c r="B43" s="8">
        <v>5</v>
      </c>
      <c r="C43" s="7">
        <v>94481.032746360666</v>
      </c>
      <c r="D43" s="7">
        <f t="shared" ref="D43:D51" si="1">+INT(C43)</f>
        <v>94481</v>
      </c>
      <c r="E43" s="13">
        <v>0.55000000000000004</v>
      </c>
      <c r="F43" s="8">
        <f t="shared" ref="F43:F51" si="2">B43</f>
        <v>5</v>
      </c>
      <c r="G43" s="2">
        <f t="shared" ref="G43:G51" si="3">D43</f>
        <v>94481</v>
      </c>
      <c r="H43" s="2">
        <f t="shared" ref="H43:H51" si="4">G43*F43</f>
        <v>472405</v>
      </c>
      <c r="I43" s="2">
        <f t="shared" ref="I43:I51" si="5">-H43*E43</f>
        <v>-259822.75000000003</v>
      </c>
      <c r="J43" s="9">
        <f t="shared" ref="J43:J51" si="6">H43+I43</f>
        <v>212582.24999999997</v>
      </c>
    </row>
    <row r="44" spans="1:10" x14ac:dyDescent="0.15">
      <c r="A44" s="1">
        <v>3</v>
      </c>
      <c r="B44" s="8">
        <v>3</v>
      </c>
      <c r="C44" s="7">
        <v>82528.763695181129</v>
      </c>
      <c r="D44" s="7">
        <f t="shared" si="1"/>
        <v>82528</v>
      </c>
      <c r="E44" s="13">
        <v>0.55000000000000004</v>
      </c>
      <c r="F44" s="8">
        <f t="shared" si="2"/>
        <v>3</v>
      </c>
      <c r="G44" s="2">
        <f t="shared" si="3"/>
        <v>82528</v>
      </c>
      <c r="H44" s="2">
        <f t="shared" si="4"/>
        <v>247584</v>
      </c>
      <c r="I44" s="2">
        <f t="shared" si="5"/>
        <v>-136171.20000000001</v>
      </c>
      <c r="J44" s="9">
        <f t="shared" si="6"/>
        <v>111412.79999999999</v>
      </c>
    </row>
    <row r="45" spans="1:10" x14ac:dyDescent="0.15">
      <c r="A45" s="1">
        <v>4</v>
      </c>
      <c r="B45" s="8">
        <v>6</v>
      </c>
      <c r="C45" s="7">
        <v>81607.104709006016</v>
      </c>
      <c r="D45" s="7">
        <f t="shared" si="1"/>
        <v>81607</v>
      </c>
      <c r="E45" s="13">
        <v>0.45</v>
      </c>
      <c r="F45" s="8">
        <f t="shared" si="2"/>
        <v>6</v>
      </c>
      <c r="G45" s="2">
        <f t="shared" si="3"/>
        <v>81607</v>
      </c>
      <c r="H45" s="2">
        <f t="shared" si="4"/>
        <v>489642</v>
      </c>
      <c r="I45" s="2">
        <f t="shared" si="5"/>
        <v>-220338.9</v>
      </c>
      <c r="J45" s="9">
        <f t="shared" si="6"/>
        <v>269303.09999999998</v>
      </c>
    </row>
    <row r="46" spans="1:10" x14ac:dyDescent="0.15">
      <c r="A46" s="1">
        <v>5</v>
      </c>
      <c r="B46" s="8">
        <v>4</v>
      </c>
      <c r="C46" s="7">
        <v>92270.882290108944</v>
      </c>
      <c r="D46" s="7">
        <f t="shared" si="1"/>
        <v>92270</v>
      </c>
      <c r="E46" s="13">
        <v>0.45</v>
      </c>
      <c r="F46" s="8">
        <f t="shared" si="2"/>
        <v>4</v>
      </c>
      <c r="G46" s="2">
        <f t="shared" si="3"/>
        <v>92270</v>
      </c>
      <c r="H46" s="2">
        <f t="shared" si="4"/>
        <v>369080</v>
      </c>
      <c r="I46" s="2">
        <f t="shared" si="5"/>
        <v>-166086</v>
      </c>
      <c r="J46" s="9">
        <f t="shared" si="6"/>
        <v>202994</v>
      </c>
    </row>
    <row r="47" spans="1:10" x14ac:dyDescent="0.15">
      <c r="A47" s="1">
        <v>6</v>
      </c>
      <c r="B47" s="8">
        <v>8</v>
      </c>
      <c r="C47" s="7">
        <v>93881.038850062556</v>
      </c>
      <c r="D47" s="7">
        <f t="shared" si="1"/>
        <v>93881</v>
      </c>
      <c r="E47" s="13">
        <v>0.45</v>
      </c>
      <c r="F47" s="8">
        <f t="shared" si="2"/>
        <v>8</v>
      </c>
      <c r="G47" s="2">
        <f t="shared" si="3"/>
        <v>93881</v>
      </c>
      <c r="H47" s="2">
        <f t="shared" si="4"/>
        <v>751048</v>
      </c>
      <c r="I47" s="2">
        <f t="shared" si="5"/>
        <v>-337971.60000000003</v>
      </c>
      <c r="J47" s="9">
        <f t="shared" si="6"/>
        <v>413076.39999999997</v>
      </c>
    </row>
    <row r="48" spans="1:10" x14ac:dyDescent="0.15">
      <c r="A48" s="1">
        <v>7</v>
      </c>
      <c r="B48" s="8">
        <v>6</v>
      </c>
      <c r="C48" s="7">
        <v>86362.498855555896</v>
      </c>
      <c r="D48" s="7">
        <f t="shared" si="1"/>
        <v>86362</v>
      </c>
      <c r="E48" s="13">
        <v>0.6</v>
      </c>
      <c r="F48" s="8">
        <f t="shared" si="2"/>
        <v>6</v>
      </c>
      <c r="G48" s="2">
        <f t="shared" si="3"/>
        <v>86362</v>
      </c>
      <c r="H48" s="2">
        <f t="shared" si="4"/>
        <v>518172</v>
      </c>
      <c r="I48" s="2">
        <f t="shared" si="5"/>
        <v>-310903.2</v>
      </c>
      <c r="J48" s="9">
        <f t="shared" si="6"/>
        <v>207268.8</v>
      </c>
    </row>
    <row r="49" spans="1:10" x14ac:dyDescent="0.15">
      <c r="A49" s="1">
        <v>8</v>
      </c>
      <c r="B49" s="8">
        <v>4</v>
      </c>
      <c r="C49" s="7">
        <v>92637.104403820922</v>
      </c>
      <c r="D49" s="7">
        <f t="shared" si="1"/>
        <v>92637</v>
      </c>
      <c r="E49" s="13">
        <v>0.6</v>
      </c>
      <c r="F49" s="8">
        <f t="shared" si="2"/>
        <v>4</v>
      </c>
      <c r="G49" s="2">
        <f t="shared" si="3"/>
        <v>92637</v>
      </c>
      <c r="H49" s="2">
        <f t="shared" si="4"/>
        <v>370548</v>
      </c>
      <c r="I49" s="2">
        <f t="shared" si="5"/>
        <v>-222328.8</v>
      </c>
      <c r="J49" s="9">
        <f t="shared" si="6"/>
        <v>148219.20000000001</v>
      </c>
    </row>
    <row r="50" spans="1:10" x14ac:dyDescent="0.15">
      <c r="A50" s="1">
        <v>9</v>
      </c>
      <c r="B50" s="8">
        <v>2</v>
      </c>
      <c r="C50" s="7">
        <v>85692.312387462996</v>
      </c>
      <c r="D50" s="7">
        <f t="shared" si="1"/>
        <v>85692</v>
      </c>
      <c r="E50" s="13">
        <v>0.45</v>
      </c>
      <c r="F50" s="8">
        <f t="shared" si="2"/>
        <v>2</v>
      </c>
      <c r="G50" s="2">
        <f t="shared" si="3"/>
        <v>85692</v>
      </c>
      <c r="H50" s="2">
        <f t="shared" si="4"/>
        <v>171384</v>
      </c>
      <c r="I50" s="2">
        <f t="shared" si="5"/>
        <v>-77122.8</v>
      </c>
      <c r="J50" s="9">
        <f t="shared" si="6"/>
        <v>94261.2</v>
      </c>
    </row>
    <row r="51" spans="1:10" x14ac:dyDescent="0.15">
      <c r="A51" s="1">
        <v>10</v>
      </c>
      <c r="B51" s="8">
        <v>7</v>
      </c>
      <c r="C51" s="7">
        <v>91780.144657734912</v>
      </c>
      <c r="D51" s="7">
        <f t="shared" si="1"/>
        <v>91780</v>
      </c>
      <c r="E51" s="13">
        <v>0.6</v>
      </c>
      <c r="F51" s="8">
        <f t="shared" si="2"/>
        <v>7</v>
      </c>
      <c r="G51" s="2">
        <f t="shared" si="3"/>
        <v>91780</v>
      </c>
      <c r="H51" s="2">
        <f t="shared" si="4"/>
        <v>642460</v>
      </c>
      <c r="I51" s="2">
        <f t="shared" si="5"/>
        <v>-385476</v>
      </c>
      <c r="J51" s="9">
        <f t="shared" si="6"/>
        <v>256984</v>
      </c>
    </row>
    <row r="54" spans="1:10" x14ac:dyDescent="0.15">
      <c r="A54" s="1" t="s">
        <v>27</v>
      </c>
      <c r="B54" s="8">
        <v>10</v>
      </c>
    </row>
    <row r="55" spans="1:10" x14ac:dyDescent="0.15">
      <c r="A55" s="1" t="s">
        <v>26</v>
      </c>
      <c r="B55" s="7">
        <f>AVERAGE(J42:J51)</f>
        <v>206402.91999999998</v>
      </c>
    </row>
    <row r="56" spans="1:10" x14ac:dyDescent="0.15">
      <c r="A56" s="1" t="s">
        <v>5</v>
      </c>
      <c r="B56" s="7">
        <f>STDEV(J42:J51)</f>
        <v>92905.55201878176</v>
      </c>
    </row>
    <row r="57" spans="1:10" x14ac:dyDescent="0.15">
      <c r="A57" s="1" t="s">
        <v>28</v>
      </c>
      <c r="B57" s="14">
        <f>COUNTIF(J42:J51,"&lt;=150000")/B54</f>
        <v>0.4</v>
      </c>
    </row>
    <row r="58" spans="1:10" x14ac:dyDescent="0.15">
      <c r="A58" s="1" t="s">
        <v>29</v>
      </c>
      <c r="B58" s="14">
        <f>COUNTIF(J42:J51,"&lt;=230000")/B54</f>
        <v>0.7</v>
      </c>
    </row>
    <row r="59" spans="1:10" x14ac:dyDescent="0.15">
      <c r="A59" s="1" t="s">
        <v>30</v>
      </c>
      <c r="B59" s="7">
        <f>PERCENTILE(J42:J51,5%)</f>
        <v>101979.42</v>
      </c>
      <c r="C59" s="15" t="s">
        <v>32</v>
      </c>
    </row>
    <row r="60" spans="1:10" x14ac:dyDescent="0.15">
      <c r="A60" s="1" t="s">
        <v>31</v>
      </c>
      <c r="B60" s="7">
        <f>PERCENTILE(J42:J51,95%)</f>
        <v>348378.4149999998</v>
      </c>
      <c r="C60" s="15"/>
    </row>
  </sheetData>
  <mergeCells count="6">
    <mergeCell ref="A40:A41"/>
    <mergeCell ref="C59:C60"/>
    <mergeCell ref="A1:B1"/>
    <mergeCell ref="A5:B5"/>
    <mergeCell ref="A10:B10"/>
    <mergeCell ref="A17:A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JIMÉNEZ</dc:creator>
  <cp:lastModifiedBy>MIGUEL JIMÉNEZ</cp:lastModifiedBy>
  <dcterms:created xsi:type="dcterms:W3CDTF">2021-10-23T00:58:54Z</dcterms:created>
  <dcterms:modified xsi:type="dcterms:W3CDTF">2021-10-23T02:56:20Z</dcterms:modified>
</cp:coreProperties>
</file>