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\Dropbox\UNAL\DERIVADOS FINANCIEROS\CLASES\Forward\"/>
    </mc:Choice>
  </mc:AlternateContent>
  <xr:revisionPtr revIDLastSave="0" documentId="13_ncr:1_{BE4A4303-3970-4349-B915-EC67D4F93CE1}" xr6:coauthVersionLast="45" xr6:coauthVersionMax="45" xr10:uidLastSave="{00000000-0000-0000-0000-000000000000}"/>
  <bookViews>
    <workbookView xWindow="-120" yWindow="-120" windowWidth="29040" windowHeight="15840" xr2:uid="{08DF20C0-179F-4978-9BFF-8FB8AC424C27}"/>
  </bookViews>
  <sheets>
    <sheet name="Sin ingresos" sheetId="1" r:id="rId1"/>
    <sheet name="Con ingresos $" sheetId="3" r:id="rId2"/>
    <sheet name="Con ingresos %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3" l="1"/>
  <c r="C20" i="3"/>
  <c r="C32" i="4" l="1"/>
  <c r="C25" i="4"/>
  <c r="C33" i="4" s="1"/>
  <c r="C34" i="4" s="1"/>
  <c r="C36" i="4" s="1"/>
  <c r="C6" i="4"/>
  <c r="C13" i="4"/>
  <c r="C17" i="4" s="1"/>
  <c r="C26" i="4" s="1"/>
  <c r="C11" i="4"/>
  <c r="C9" i="4"/>
  <c r="C16" i="4" s="1"/>
  <c r="C16" i="3"/>
  <c r="C14" i="3"/>
  <c r="C31" i="3"/>
  <c r="C28" i="3"/>
  <c r="C34" i="3" s="1"/>
  <c r="C12" i="3"/>
  <c r="C18" i="3" s="1"/>
  <c r="C8" i="3"/>
  <c r="C23" i="1"/>
  <c r="C20" i="1"/>
  <c r="C26" i="1" s="1"/>
  <c r="C6" i="1"/>
  <c r="C13" i="1" s="1"/>
  <c r="C10" i="1"/>
  <c r="C14" i="4" l="1"/>
  <c r="C33" i="3"/>
  <c r="C25" i="1"/>
  <c r="C12" i="1"/>
  <c r="C36" i="3" l="1"/>
  <c r="C37" i="3" s="1"/>
  <c r="C40" i="3" s="1"/>
  <c r="C28" i="1"/>
  <c r="C31" i="1"/>
  <c r="C29" i="1"/>
  <c r="C32" i="1" s="1"/>
  <c r="C39" i="3" l="1"/>
</calcChain>
</file>

<file path=xl/sharedStrings.xml><?xml version="1.0" encoding="utf-8"?>
<sst xmlns="http://schemas.openxmlformats.org/spreadsheetml/2006/main" count="142" uniqueCount="50">
  <si>
    <t>Subyacente</t>
  </si>
  <si>
    <t>Acción sin dividendos</t>
  </si>
  <si>
    <r>
      <t>S</t>
    </r>
    <r>
      <rPr>
        <vertAlign val="subscript"/>
        <sz val="11"/>
        <color theme="1"/>
        <rFont val="Tahoma"/>
        <family val="2"/>
      </rPr>
      <t>0</t>
    </r>
  </si>
  <si>
    <t>T</t>
  </si>
  <si>
    <t>acciones</t>
  </si>
  <si>
    <t>r (IBR 1 mes)</t>
  </si>
  <si>
    <t>E.A.</t>
  </si>
  <si>
    <t>C.C.A.</t>
  </si>
  <si>
    <t>K</t>
  </si>
  <si>
    <t>años</t>
  </si>
  <si>
    <t>Valor contrato</t>
  </si>
  <si>
    <t>Sin arbitraje</t>
  </si>
  <si>
    <t>r (IBR 3 meses)</t>
  </si>
  <si>
    <t>T = 0</t>
  </si>
  <si>
    <r>
      <t>K</t>
    </r>
    <r>
      <rPr>
        <vertAlign val="subscript"/>
        <sz val="11"/>
        <color theme="1"/>
        <rFont val="Tahoma"/>
        <family val="2"/>
      </rPr>
      <t>t</t>
    </r>
  </si>
  <si>
    <r>
      <t>S</t>
    </r>
    <r>
      <rPr>
        <vertAlign val="subscript"/>
        <sz val="11"/>
        <color theme="1"/>
        <rFont val="Tahoma"/>
        <family val="2"/>
      </rPr>
      <t>t</t>
    </r>
  </si>
  <si>
    <t>K (original del FWD)</t>
  </si>
  <si>
    <r>
      <t>V</t>
    </r>
    <r>
      <rPr>
        <vertAlign val="subscript"/>
        <sz val="11"/>
        <color theme="1"/>
        <rFont val="Tahoma"/>
        <family val="2"/>
      </rPr>
      <t>t</t>
    </r>
    <r>
      <rPr>
        <sz val="11"/>
        <color theme="1"/>
        <rFont val="Tahoma"/>
        <family val="2"/>
      </rPr>
      <t xml:space="preserve"> (largo en FWD)</t>
    </r>
  </si>
  <si>
    <t>$/acción</t>
  </si>
  <si>
    <t>$/FDW</t>
  </si>
  <si>
    <r>
      <t>V</t>
    </r>
    <r>
      <rPr>
        <vertAlign val="subscript"/>
        <sz val="11"/>
        <color theme="1"/>
        <rFont val="Tahoma"/>
        <family val="2"/>
      </rPr>
      <t>t</t>
    </r>
    <r>
      <rPr>
        <sz val="11"/>
        <color theme="1"/>
        <rFont val="Tahoma"/>
        <family val="2"/>
      </rPr>
      <t xml:space="preserve"> (corto en FWD)</t>
    </r>
  </si>
  <si>
    <r>
      <t>Q</t>
    </r>
    <r>
      <rPr>
        <vertAlign val="subscript"/>
        <sz val="11"/>
        <color theme="1"/>
        <rFont val="Tahoma"/>
        <family val="2"/>
      </rPr>
      <t>Forward</t>
    </r>
  </si>
  <si>
    <t>Acción con dividendos</t>
  </si>
  <si>
    <t>meses</t>
  </si>
  <si>
    <t>r (IBR 6 meses)</t>
  </si>
  <si>
    <t>Tres meses después:</t>
  </si>
  <si>
    <r>
      <t>D</t>
    </r>
    <r>
      <rPr>
        <vertAlign val="subscript"/>
        <sz val="11"/>
        <color theme="1"/>
        <rFont val="Tahoma"/>
        <family val="2"/>
      </rPr>
      <t>1</t>
    </r>
    <r>
      <rPr>
        <sz val="11"/>
        <color theme="1"/>
        <rFont val="Tahoma"/>
        <family val="2"/>
      </rPr>
      <t xml:space="preserve"> (1 mes)</t>
    </r>
  </si>
  <si>
    <r>
      <t>D</t>
    </r>
    <r>
      <rPr>
        <vertAlign val="subscript"/>
        <sz val="11"/>
        <color theme="1"/>
        <rFont val="Tahoma"/>
        <family val="2"/>
      </rPr>
      <t>2</t>
    </r>
    <r>
      <rPr>
        <sz val="11"/>
        <color theme="1"/>
        <rFont val="Tahoma"/>
        <family val="2"/>
      </rPr>
      <t xml:space="preserve"> (3 meses)</t>
    </r>
  </si>
  <si>
    <t>I</t>
  </si>
  <si>
    <t>Cinco meses después:</t>
  </si>
  <si>
    <t>Divisa</t>
  </si>
  <si>
    <t>COP</t>
  </si>
  <si>
    <t>USD</t>
  </si>
  <si>
    <r>
      <t>r</t>
    </r>
    <r>
      <rPr>
        <vertAlign val="subscript"/>
        <sz val="11"/>
        <color theme="1"/>
        <rFont val="Tahoma"/>
        <family val="2"/>
      </rPr>
      <t>d</t>
    </r>
    <r>
      <rPr>
        <sz val="11"/>
        <color theme="1"/>
        <rFont val="Tahoma"/>
        <family val="2"/>
      </rPr>
      <t xml:space="preserve"> (IBR 6 meses)</t>
    </r>
  </si>
  <si>
    <r>
      <t>r</t>
    </r>
    <r>
      <rPr>
        <vertAlign val="subscript"/>
        <sz val="11"/>
        <color theme="1"/>
        <rFont val="Tahoma"/>
        <family val="2"/>
      </rPr>
      <t>f</t>
    </r>
    <r>
      <rPr>
        <sz val="11"/>
        <color theme="1"/>
        <rFont val="Tahoma"/>
        <family val="2"/>
      </rPr>
      <t xml:space="preserve"> (LIBOR 6 meses)</t>
    </r>
  </si>
  <si>
    <t>Anual</t>
  </si>
  <si>
    <t>Dev</t>
  </si>
  <si>
    <t>días</t>
  </si>
  <si>
    <t>Cobertura Exportador</t>
  </si>
  <si>
    <r>
      <t>Q</t>
    </r>
    <r>
      <rPr>
        <vertAlign val="subscript"/>
        <sz val="11"/>
        <color theme="1"/>
        <rFont val="Tahoma"/>
        <family val="2"/>
      </rPr>
      <t>subyacente</t>
    </r>
  </si>
  <si>
    <t>Razón cobertura</t>
  </si>
  <si>
    <t>Al vencimiento (180 días después):</t>
  </si>
  <si>
    <r>
      <t>S</t>
    </r>
    <r>
      <rPr>
        <vertAlign val="subscript"/>
        <sz val="11"/>
        <color theme="1"/>
        <rFont val="Tahoma"/>
        <family val="2"/>
      </rPr>
      <t>0</t>
    </r>
    <r>
      <rPr>
        <sz val="11"/>
        <color theme="1"/>
        <rFont val="Tahoma"/>
        <family val="2"/>
      </rPr>
      <t xml:space="preserve"> (TRM del día)</t>
    </r>
  </si>
  <si>
    <r>
      <t>S</t>
    </r>
    <r>
      <rPr>
        <vertAlign val="subscript"/>
        <sz val="11"/>
        <color theme="1"/>
        <rFont val="Tahoma"/>
        <family val="2"/>
      </rPr>
      <t>T</t>
    </r>
    <r>
      <rPr>
        <sz val="11"/>
        <color theme="1"/>
        <rFont val="Tahoma"/>
        <family val="2"/>
      </rPr>
      <t xml:space="preserve"> (TRM del día)</t>
    </r>
  </si>
  <si>
    <t>Posición en FWD</t>
  </si>
  <si>
    <t>Corto</t>
  </si>
  <si>
    <t>Ventas al spot</t>
  </si>
  <si>
    <t>Compensación corto</t>
  </si>
  <si>
    <t>Venta Total con cobert.</t>
  </si>
  <si>
    <t>Precio cobertura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</si>
</sst>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\ #,##0;[Red]\-&quot;$&quot;\ #,##0"/>
    <numFmt numFmtId="8" formatCode="&quot;$&quot;\ #,##0.00;[Red]\-&quot;$&quot;\ #,##0.00"/>
    <numFmt numFmtId="164" formatCode="0.000%"/>
    <numFmt numFmtId="165" formatCode="0.00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vertAlign val="subscript"/>
      <sz val="11"/>
      <color theme="1"/>
      <name val="Tahoma"/>
      <family val="2"/>
    </font>
    <font>
      <b/>
      <sz val="11"/>
      <color theme="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B2C8F4"/>
        <bgColor indexed="64"/>
      </patternFill>
    </fill>
    <fill>
      <patternFill patternType="solid">
        <fgColor rgb="FFAFD9B9"/>
        <bgColor indexed="64"/>
      </patternFill>
    </fill>
    <fill>
      <patternFill patternType="solid">
        <fgColor rgb="FFCFCFB5"/>
        <bgColor indexed="64"/>
      </patternFill>
    </fill>
    <fill>
      <patternFill patternType="solid">
        <fgColor rgb="FFE1E2BC"/>
        <bgColor indexed="64"/>
      </patternFill>
    </fill>
    <fill>
      <patternFill patternType="solid">
        <fgColor rgb="FFECE19E"/>
        <bgColor indexed="64"/>
      </patternFill>
    </fill>
    <fill>
      <patternFill patternType="solid">
        <fgColor rgb="FF86C4EE"/>
        <bgColor indexed="64"/>
      </patternFill>
    </fill>
    <fill>
      <patternFill patternType="solid">
        <fgColor rgb="FFCBD2D3"/>
        <bgColor indexed="64"/>
      </patternFill>
    </fill>
    <fill>
      <patternFill patternType="solid">
        <fgColor rgb="FFD2CCD2"/>
        <bgColor indexed="64"/>
      </patternFill>
    </fill>
    <fill>
      <patternFill patternType="solid">
        <fgColor rgb="FFD3D6D0"/>
        <bgColor indexed="64"/>
      </patternFill>
    </fill>
    <fill>
      <patternFill patternType="solid">
        <fgColor rgb="FFC9C8B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/>
    </xf>
    <xf numFmtId="8" fontId="1" fillId="0" borderId="0" xfId="0" applyNumberFormat="1" applyFont="1" applyBorder="1" applyAlignment="1">
      <alignment horizontal="center" vertical="center"/>
    </xf>
    <xf numFmtId="0" fontId="1" fillId="0" borderId="3" xfId="0" applyFont="1" applyBorder="1"/>
    <xf numFmtId="0" fontId="1" fillId="0" borderId="5" xfId="0" applyFont="1" applyBorder="1"/>
    <xf numFmtId="6" fontId="1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" fillId="0" borderId="4" xfId="0" applyFont="1" applyBorder="1"/>
    <xf numFmtId="8" fontId="1" fillId="2" borderId="0" xfId="0" applyNumberFormat="1" applyFont="1" applyFill="1" applyBorder="1" applyAlignment="1">
      <alignment horizontal="center" vertical="center"/>
    </xf>
    <xf numFmtId="8" fontId="1" fillId="3" borderId="0" xfId="0" applyNumberFormat="1" applyFont="1" applyFill="1" applyBorder="1" applyAlignment="1">
      <alignment horizontal="center" vertical="center"/>
    </xf>
    <xf numFmtId="8" fontId="1" fillId="4" borderId="0" xfId="0" applyNumberFormat="1" applyFont="1" applyFill="1" applyBorder="1" applyAlignment="1">
      <alignment horizontal="center" vertical="center"/>
    </xf>
    <xf numFmtId="8" fontId="1" fillId="5" borderId="0" xfId="0" applyNumberFormat="1" applyFont="1" applyFill="1" applyBorder="1" applyAlignment="1">
      <alignment horizontal="center" vertical="center"/>
    </xf>
    <xf numFmtId="8" fontId="1" fillId="6" borderId="0" xfId="0" applyNumberFormat="1" applyFont="1" applyFill="1" applyBorder="1" applyAlignment="1">
      <alignment horizontal="center" vertical="center"/>
    </xf>
    <xf numFmtId="8" fontId="1" fillId="7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0" fontId="1" fillId="8" borderId="0" xfId="0" applyNumberFormat="1" applyFont="1" applyFill="1" applyBorder="1" applyAlignment="1">
      <alignment horizontal="center" vertical="center"/>
    </xf>
    <xf numFmtId="10" fontId="1" fillId="9" borderId="0" xfId="0" applyNumberFormat="1" applyFont="1" applyFill="1" applyBorder="1" applyAlignment="1">
      <alignment horizontal="center" vertical="center"/>
    </xf>
    <xf numFmtId="8" fontId="1" fillId="10" borderId="0" xfId="0" applyNumberFormat="1" applyFont="1" applyFill="1" applyBorder="1" applyAlignment="1">
      <alignment horizontal="center" vertical="center"/>
    </xf>
    <xf numFmtId="8" fontId="1" fillId="11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/>
    </xf>
    <xf numFmtId="8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6" fontId="1" fillId="0" borderId="0" xfId="0" applyNumberFormat="1" applyFont="1" applyBorder="1" applyAlignment="1">
      <alignment horizontal="center"/>
    </xf>
    <xf numFmtId="6" fontId="3" fillId="0" borderId="0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3" xfId="0" applyFont="1" applyBorder="1"/>
    <xf numFmtId="8" fontId="3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9C8BF"/>
      <color rgb="FFD3D6D0"/>
      <color rgb="FFD2CCD2"/>
      <color rgb="FFCBD2D3"/>
      <color rgb="FF86C4EE"/>
      <color rgb="FFECE19E"/>
      <color rgb="FFE7EBAF"/>
      <color rgb="FFAFD9B9"/>
      <color rgb="FFA7EA9E"/>
      <color rgb="FFB2C8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8</xdr:row>
      <xdr:rowOff>152399</xdr:rowOff>
    </xdr:from>
    <xdr:to>
      <xdr:col>5</xdr:col>
      <xdr:colOff>655734</xdr:colOff>
      <xdr:row>10</xdr:row>
      <xdr:rowOff>177315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Rectángulo 1">
              <a:extLst>
                <a:ext uri="{FF2B5EF4-FFF2-40B4-BE49-F238E27FC236}">
                  <a16:creationId xmlns:a16="http://schemas.microsoft.com/office/drawing/2014/main" id="{E3E5A525-8290-4E0F-97D5-738D11E75A6D}"/>
                </a:ext>
              </a:extLst>
            </xdr:cNvPr>
            <xdr:cNvSpPr/>
          </xdr:nvSpPr>
          <xdr:spPr>
            <a:xfrm>
              <a:off x="4599214" y="1807028"/>
              <a:ext cx="1303434" cy="384144"/>
            </a:xfrm>
            <a:prstGeom prst="rect">
              <a:avLst/>
            </a:prstGeom>
            <a:solidFill>
              <a:srgbClr val="B2C8F4"/>
            </a:solidFill>
          </xdr:spPr>
          <xdr:txBody>
            <a:bodyPr wrap="square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14:m>
                <m:oMath xmlns:m="http://schemas.openxmlformats.org/officeDocument/2006/math">
                  <m:sSub>
                    <m:sSubPr>
                      <m:ctrlPr>
                        <a:rPr lang="es-MX" sz="1400" i="1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Tahoma" panose="020B0604030504040204" pitchFamily="34" charset="0"/>
                          <a:cs typeface="Tahoma" panose="020B0604030504040204" pitchFamily="34" charset="0"/>
                        </a:rPr>
                      </m:ctrlPr>
                    </m:sSubPr>
                    <m:e>
                      <m:r>
                        <m:rPr>
                          <m:nor/>
                        </m:rPr>
                        <a:rPr lang="es-MX" sz="1400">
                          <a:solidFill>
                            <a:schemeClr val="tx1"/>
                          </a:solidFill>
                          <a:latin typeface="Tahoma" panose="020B0604030504040204" pitchFamily="34" charset="0"/>
                          <a:ea typeface="Tahoma" panose="020B0604030504040204" pitchFamily="34" charset="0"/>
                          <a:cs typeface="Tahoma" panose="020B0604030504040204" pitchFamily="34" charset="0"/>
                        </a:rPr>
                        <m:t>K</m:t>
                      </m:r>
                      <m:r>
                        <m:rPr>
                          <m:nor/>
                        </m:rPr>
                        <a:rPr lang="es-MX" sz="1400">
                          <a:solidFill>
                            <a:schemeClr val="tx1"/>
                          </a:solidFill>
                          <a:latin typeface="Tahoma" panose="020B0604030504040204" pitchFamily="34" charset="0"/>
                          <a:ea typeface="Tahoma" panose="020B0604030504040204" pitchFamily="34" charset="0"/>
                          <a:cs typeface="Tahoma" panose="020B0604030504040204" pitchFamily="34" charset="0"/>
                        </a:rPr>
                        <m:t> </m:t>
                      </m:r>
                      <m:r>
                        <m:rPr>
                          <m:nor/>
                        </m:rPr>
                        <a:rPr lang="es-MX" sz="140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Tahoma" panose="020B0604030504040204" pitchFamily="34" charset="0"/>
                          <a:cs typeface="Tahoma" panose="020B0604030504040204" pitchFamily="34" charset="0"/>
                        </a:rPr>
                        <m:t>= </m:t>
                      </m:r>
                      <m:r>
                        <m:rPr>
                          <m:nor/>
                        </m:rPr>
                        <a:rPr lang="es-MX" sz="1400">
                          <a:solidFill>
                            <a:schemeClr val="tx1"/>
                          </a:solidFill>
                          <a:latin typeface="Tahoma" panose="020B0604030504040204" pitchFamily="34" charset="0"/>
                          <a:ea typeface="Tahoma" panose="020B0604030504040204" pitchFamily="34" charset="0"/>
                          <a:cs typeface="Tahoma" panose="020B0604030504040204" pitchFamily="34" charset="0"/>
                        </a:rPr>
                        <m:t>S</m:t>
                      </m:r>
                    </m:e>
                    <m:sub>
                      <m:r>
                        <m:rPr>
                          <m:nor/>
                        </m:rPr>
                        <a:rPr lang="es-MX" sz="1400">
                          <a:solidFill>
                            <a:schemeClr val="tx1"/>
                          </a:solidFill>
                          <a:latin typeface="Tahoma" panose="020B0604030504040204" pitchFamily="34" charset="0"/>
                          <a:ea typeface="Tahoma" panose="020B0604030504040204" pitchFamily="34" charset="0"/>
                          <a:cs typeface="Tahoma" panose="020B0604030504040204" pitchFamily="34" charset="0"/>
                        </a:rPr>
                        <m:t>0</m:t>
                      </m:r>
                    </m:sub>
                  </m:sSub>
                  <m:sSup>
                    <m:sSupPr>
                      <m:ctrlPr>
                        <a:rPr lang="es-MX" sz="1400" i="1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Tahoma" panose="020B0604030504040204" pitchFamily="34" charset="0"/>
                          <a:cs typeface="Tahoma" panose="020B0604030504040204" pitchFamily="34" charset="0"/>
                        </a:rPr>
                      </m:ctrlPr>
                    </m:sSupPr>
                    <m:e>
                      <m:r>
                        <m:rPr>
                          <m:nor/>
                        </m:rPr>
                        <a:rPr lang="es-MX" sz="1400">
                          <a:solidFill>
                            <a:schemeClr val="tx1"/>
                          </a:solidFill>
                          <a:latin typeface="Tahoma" panose="020B0604030504040204" pitchFamily="34" charset="0"/>
                          <a:ea typeface="Tahoma" panose="020B0604030504040204" pitchFamily="34" charset="0"/>
                          <a:cs typeface="Tahoma" panose="020B0604030504040204" pitchFamily="34" charset="0"/>
                        </a:rPr>
                        <m:t>e</m:t>
                      </m:r>
                    </m:e>
                    <m:sup>
                      <m:r>
                        <m:rPr>
                          <m:nor/>
                        </m:rPr>
                        <a:rPr lang="es-MX" sz="1400">
                          <a:solidFill>
                            <a:schemeClr val="tx1"/>
                          </a:solidFill>
                          <a:latin typeface="Tahoma" panose="020B0604030504040204" pitchFamily="34" charset="0"/>
                          <a:ea typeface="Tahoma" panose="020B0604030504040204" pitchFamily="34" charset="0"/>
                          <a:cs typeface="Tahoma" panose="020B0604030504040204" pitchFamily="34" charset="0"/>
                        </a:rPr>
                        <m:t>rT</m:t>
                      </m:r>
                    </m:sup>
                  </m:sSup>
                </m:oMath>
              </a14:m>
              <a:r>
                <a:rPr lang="es-MX" sz="1400">
                  <a:solidFill>
                    <a:schemeClr val="tx1"/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endParaRPr lang="es-CO" sz="1400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" name="Rectángulo 1">
              <a:extLst>
                <a:ext uri="{FF2B5EF4-FFF2-40B4-BE49-F238E27FC236}">
                  <a16:creationId xmlns:a16="http://schemas.microsoft.com/office/drawing/2014/main" id="{E3E5A525-8290-4E0F-97D5-738D11E75A6D}"/>
                </a:ext>
              </a:extLst>
            </xdr:cNvPr>
            <xdr:cNvSpPr/>
          </xdr:nvSpPr>
          <xdr:spPr>
            <a:xfrm>
              <a:off x="4599214" y="1807028"/>
              <a:ext cx="1303434" cy="384144"/>
            </a:xfrm>
            <a:prstGeom prst="rect">
              <a:avLst/>
            </a:prstGeom>
            <a:solidFill>
              <a:srgbClr val="B2C8F4"/>
            </a:solidFill>
          </xdr:spPr>
          <xdr:txBody>
            <a:bodyPr wrap="square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s-MX" sz="1400" i="0">
                  <a:solidFill>
                    <a:schemeClr val="tx1"/>
                  </a:solidFill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〖"</a:t>
              </a:r>
              <a:r>
                <a:rPr lang="es-MX" sz="1400" i="0">
                  <a:solidFill>
                    <a:schemeClr val="tx1"/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K </a:t>
              </a:r>
              <a:r>
                <a:rPr lang="es-MX" sz="1400" i="0">
                  <a:solidFill>
                    <a:schemeClr val="tx1"/>
                  </a:solidFill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= </a:t>
              </a:r>
              <a:r>
                <a:rPr lang="es-MX" sz="1400" i="0">
                  <a:solidFill>
                    <a:schemeClr val="tx1"/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S</a:t>
              </a:r>
              <a:r>
                <a:rPr lang="es-MX" sz="1400" i="0">
                  <a:solidFill>
                    <a:schemeClr val="tx1"/>
                  </a:solidFill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〗_"</a:t>
              </a:r>
              <a:r>
                <a:rPr lang="es-MX" sz="1400" i="0">
                  <a:solidFill>
                    <a:schemeClr val="tx1"/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400" i="0">
                  <a:solidFill>
                    <a:schemeClr val="tx1"/>
                  </a:solidFill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</a:t>
              </a:r>
              <a:r>
                <a:rPr lang="es-MX" sz="1400" i="0">
                  <a:solidFill>
                    <a:schemeClr val="tx1"/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"e</a:t>
              </a:r>
              <a:r>
                <a:rPr lang="es-MX" sz="1400" i="0">
                  <a:solidFill>
                    <a:schemeClr val="tx1"/>
                  </a:solidFill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^"</a:t>
              </a:r>
              <a:r>
                <a:rPr lang="es-MX" sz="1400" i="0">
                  <a:solidFill>
                    <a:schemeClr val="tx1"/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rT</a:t>
              </a:r>
              <a:r>
                <a:rPr lang="es-MX" sz="1400" i="0">
                  <a:solidFill>
                    <a:schemeClr val="tx1"/>
                  </a:solidFill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400">
                  <a:solidFill>
                    <a:schemeClr val="tx1"/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endParaRPr lang="es-CO" sz="1400">
                <a:solidFill>
                  <a:schemeClr val="tx1"/>
                </a:solidFill>
              </a:endParaRPr>
            </a:p>
          </xdr:txBody>
        </xdr:sp>
      </mc:Fallback>
    </mc:AlternateContent>
    <xdr:clientData/>
  </xdr:twoCellAnchor>
  <xdr:twoCellAnchor>
    <xdr:from>
      <xdr:col>4</xdr:col>
      <xdr:colOff>114300</xdr:colOff>
      <xdr:row>11</xdr:row>
      <xdr:rowOff>1</xdr:rowOff>
    </xdr:from>
    <xdr:to>
      <xdr:col>6</xdr:col>
      <xdr:colOff>59547</xdr:colOff>
      <xdr:row>13</xdr:row>
      <xdr:rowOff>24916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Rectángulo 3">
              <a:extLst>
                <a:ext uri="{FF2B5EF4-FFF2-40B4-BE49-F238E27FC236}">
                  <a16:creationId xmlns:a16="http://schemas.microsoft.com/office/drawing/2014/main" id="{481FD11B-6E8F-46D8-B9AE-7F40CD52E6BD}"/>
                </a:ext>
              </a:extLst>
            </xdr:cNvPr>
            <xdr:cNvSpPr/>
          </xdr:nvSpPr>
          <xdr:spPr>
            <a:xfrm>
              <a:off x="4599214" y="2193472"/>
              <a:ext cx="1469247" cy="384144"/>
            </a:xfrm>
            <a:prstGeom prst="rect">
              <a:avLst/>
            </a:prstGeom>
            <a:solidFill>
              <a:srgbClr val="AFD9B9"/>
            </a:solidFill>
          </xdr:spPr>
          <xdr:txBody>
            <a:bodyPr wrap="square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4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K</m:t>
                        </m:r>
                        <m:r>
                          <m:rPr>
                            <m:nor/>
                          </m:rPr>
                          <a:rPr lang="es-MX" sz="14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= </m:t>
                        </m:r>
                        <m:r>
                          <m:rPr>
                            <m:nor/>
                          </m:rPr>
                          <a:rPr lang="es-MX" sz="14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S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4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sSup>
                      <m:sSupPr>
                        <m:ctrlPr>
                          <a:rPr lang="es-MX" sz="14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nor/>
                          </m:rPr>
                          <a:rPr lang="es-MX" sz="14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(1 + </m:t>
                        </m:r>
                        <m:r>
                          <m:rPr>
                            <m:nor/>
                          </m:rPr>
                          <a:rPr lang="es-MX" sz="14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r</m:t>
                        </m:r>
                        <m:r>
                          <m:rPr>
                            <m:nor/>
                          </m:rPr>
                          <a:rPr lang="es-MX" sz="14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)</m:t>
                        </m:r>
                      </m:e>
                      <m:sup>
                        <m:r>
                          <m:rPr>
                            <m:nor/>
                          </m:rPr>
                          <a:rPr lang="es-MX" sz="14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p>
                    </m:sSup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4" name="Rectángulo 3">
              <a:extLst>
                <a:ext uri="{FF2B5EF4-FFF2-40B4-BE49-F238E27FC236}">
                  <a16:creationId xmlns:a16="http://schemas.microsoft.com/office/drawing/2014/main" id="{481FD11B-6E8F-46D8-B9AE-7F40CD52E6BD}"/>
                </a:ext>
              </a:extLst>
            </xdr:cNvPr>
            <xdr:cNvSpPr/>
          </xdr:nvSpPr>
          <xdr:spPr>
            <a:xfrm>
              <a:off x="4599214" y="2193472"/>
              <a:ext cx="1469247" cy="384144"/>
            </a:xfrm>
            <a:prstGeom prst="rect">
              <a:avLst/>
            </a:prstGeom>
            <a:solidFill>
              <a:srgbClr val="AFD9B9"/>
            </a:solidFill>
          </xdr:spPr>
          <xdr:txBody>
            <a:bodyPr wrap="square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400" i="0">
                  <a:latin typeface="Cambria Math" panose="02040503050406030204" pitchFamily="18" charset="0"/>
                </a:rPr>
                <a:t>〖"</a:t>
              </a:r>
              <a:r>
                <a:rPr lang="es-MX" sz="14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K = S</a:t>
              </a:r>
              <a:r>
                <a:rPr lang="es-MX" sz="14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〗_"</a:t>
              </a:r>
              <a:r>
                <a:rPr lang="es-MX" sz="14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4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</a:t>
              </a:r>
              <a:r>
                <a:rPr lang="es-MX" sz="1400" i="0">
                  <a:latin typeface="Cambria Math" panose="02040503050406030204" pitchFamily="18" charset="0"/>
                </a:rPr>
                <a:t>〖"</a:t>
              </a:r>
              <a:r>
                <a:rPr lang="es-MX" sz="14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(1 + r)</a:t>
              </a:r>
              <a:r>
                <a:rPr lang="es-MX" sz="14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〗^"</a:t>
              </a:r>
              <a:r>
                <a:rPr lang="es-MX" sz="14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4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400"/>
            </a:p>
          </xdr:txBody>
        </xdr:sp>
      </mc:Fallback>
    </mc:AlternateContent>
    <xdr:clientData/>
  </xdr:twoCellAnchor>
  <xdr:twoCellAnchor>
    <xdr:from>
      <xdr:col>4</xdr:col>
      <xdr:colOff>206829</xdr:colOff>
      <xdr:row>21</xdr:row>
      <xdr:rowOff>125186</xdr:rowOff>
    </xdr:from>
    <xdr:to>
      <xdr:col>5</xdr:col>
      <xdr:colOff>748263</xdr:colOff>
      <xdr:row>23</xdr:row>
      <xdr:rowOff>150101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Rectángulo 4">
              <a:extLst>
                <a:ext uri="{FF2B5EF4-FFF2-40B4-BE49-F238E27FC236}">
                  <a16:creationId xmlns:a16="http://schemas.microsoft.com/office/drawing/2014/main" id="{119E2970-09FE-488F-A31C-77FC297C2838}"/>
                </a:ext>
              </a:extLst>
            </xdr:cNvPr>
            <xdr:cNvSpPr/>
          </xdr:nvSpPr>
          <xdr:spPr>
            <a:xfrm>
              <a:off x="4691743" y="4152900"/>
              <a:ext cx="1303434" cy="384144"/>
            </a:xfrm>
            <a:prstGeom prst="rect">
              <a:avLst/>
            </a:prstGeom>
            <a:solidFill>
              <a:srgbClr val="B2C8F4"/>
            </a:solidFill>
          </xdr:spPr>
          <xdr:txBody>
            <a:bodyPr wrap="square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14:m>
                <m:oMath xmlns:m="http://schemas.openxmlformats.org/officeDocument/2006/math">
                  <m:sSub>
                    <m:sSubPr>
                      <m:ctrlPr>
                        <a:rPr lang="es-MX" sz="1400" i="1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Tahoma" panose="020B0604030504040204" pitchFamily="34" charset="0"/>
                          <a:cs typeface="Tahoma" panose="020B0604030504040204" pitchFamily="34" charset="0"/>
                        </a:rPr>
                      </m:ctrlPr>
                    </m:sSubPr>
                    <m:e>
                      <m:r>
                        <m:rPr>
                          <m:nor/>
                        </m:rPr>
                        <a:rPr lang="es-MX" sz="1400">
                          <a:solidFill>
                            <a:schemeClr val="tx1"/>
                          </a:solidFill>
                          <a:latin typeface="Tahoma" panose="020B0604030504040204" pitchFamily="34" charset="0"/>
                          <a:ea typeface="Tahoma" panose="020B0604030504040204" pitchFamily="34" charset="0"/>
                          <a:cs typeface="Tahoma" panose="020B0604030504040204" pitchFamily="34" charset="0"/>
                        </a:rPr>
                        <m:t>K</m:t>
                      </m:r>
                      <m:r>
                        <m:rPr>
                          <m:nor/>
                        </m:rPr>
                        <a:rPr lang="es-MX" sz="1400">
                          <a:solidFill>
                            <a:schemeClr val="tx1"/>
                          </a:solidFill>
                          <a:latin typeface="Tahoma" panose="020B0604030504040204" pitchFamily="34" charset="0"/>
                          <a:ea typeface="Tahoma" panose="020B0604030504040204" pitchFamily="34" charset="0"/>
                          <a:cs typeface="Tahoma" panose="020B0604030504040204" pitchFamily="34" charset="0"/>
                        </a:rPr>
                        <m:t> </m:t>
                      </m:r>
                      <m:r>
                        <m:rPr>
                          <m:nor/>
                        </m:rPr>
                        <a:rPr lang="es-MX" sz="140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Tahoma" panose="020B0604030504040204" pitchFamily="34" charset="0"/>
                          <a:cs typeface="Tahoma" panose="020B0604030504040204" pitchFamily="34" charset="0"/>
                        </a:rPr>
                        <m:t>= </m:t>
                      </m:r>
                      <m:r>
                        <m:rPr>
                          <m:nor/>
                        </m:rPr>
                        <a:rPr lang="es-MX" sz="1400">
                          <a:solidFill>
                            <a:schemeClr val="tx1"/>
                          </a:solidFill>
                          <a:latin typeface="Tahoma" panose="020B0604030504040204" pitchFamily="34" charset="0"/>
                          <a:ea typeface="Tahoma" panose="020B0604030504040204" pitchFamily="34" charset="0"/>
                          <a:cs typeface="Tahoma" panose="020B0604030504040204" pitchFamily="34" charset="0"/>
                        </a:rPr>
                        <m:t>S</m:t>
                      </m:r>
                    </m:e>
                    <m:sub>
                      <m:r>
                        <m:rPr>
                          <m:nor/>
                        </m:rPr>
                        <a:rPr lang="es-MX" sz="1400">
                          <a:solidFill>
                            <a:schemeClr val="tx1"/>
                          </a:solidFill>
                          <a:latin typeface="Tahoma" panose="020B0604030504040204" pitchFamily="34" charset="0"/>
                          <a:ea typeface="Tahoma" panose="020B0604030504040204" pitchFamily="34" charset="0"/>
                          <a:cs typeface="Tahoma" panose="020B0604030504040204" pitchFamily="34" charset="0"/>
                        </a:rPr>
                        <m:t>0</m:t>
                      </m:r>
                    </m:sub>
                  </m:sSub>
                  <m:sSup>
                    <m:sSupPr>
                      <m:ctrlPr>
                        <a:rPr lang="es-MX" sz="1400" i="1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Tahoma" panose="020B0604030504040204" pitchFamily="34" charset="0"/>
                          <a:cs typeface="Tahoma" panose="020B0604030504040204" pitchFamily="34" charset="0"/>
                        </a:rPr>
                      </m:ctrlPr>
                    </m:sSupPr>
                    <m:e>
                      <m:r>
                        <m:rPr>
                          <m:nor/>
                        </m:rPr>
                        <a:rPr lang="es-MX" sz="1400">
                          <a:solidFill>
                            <a:schemeClr val="tx1"/>
                          </a:solidFill>
                          <a:latin typeface="Tahoma" panose="020B0604030504040204" pitchFamily="34" charset="0"/>
                          <a:ea typeface="Tahoma" panose="020B0604030504040204" pitchFamily="34" charset="0"/>
                          <a:cs typeface="Tahoma" panose="020B0604030504040204" pitchFamily="34" charset="0"/>
                        </a:rPr>
                        <m:t>e</m:t>
                      </m:r>
                    </m:e>
                    <m:sup>
                      <m:r>
                        <m:rPr>
                          <m:nor/>
                        </m:rPr>
                        <a:rPr lang="es-MX" sz="1400">
                          <a:solidFill>
                            <a:schemeClr val="tx1"/>
                          </a:solidFill>
                          <a:latin typeface="Tahoma" panose="020B0604030504040204" pitchFamily="34" charset="0"/>
                          <a:ea typeface="Tahoma" panose="020B0604030504040204" pitchFamily="34" charset="0"/>
                          <a:cs typeface="Tahoma" panose="020B0604030504040204" pitchFamily="34" charset="0"/>
                        </a:rPr>
                        <m:t>rT</m:t>
                      </m:r>
                    </m:sup>
                  </m:sSup>
                </m:oMath>
              </a14:m>
              <a:r>
                <a:rPr lang="es-MX" sz="1400">
                  <a:solidFill>
                    <a:schemeClr val="tx1"/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endParaRPr lang="es-CO" sz="1400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" name="Rectángulo 4">
              <a:extLst>
                <a:ext uri="{FF2B5EF4-FFF2-40B4-BE49-F238E27FC236}">
                  <a16:creationId xmlns:a16="http://schemas.microsoft.com/office/drawing/2014/main" id="{119E2970-09FE-488F-A31C-77FC297C2838}"/>
                </a:ext>
              </a:extLst>
            </xdr:cNvPr>
            <xdr:cNvSpPr/>
          </xdr:nvSpPr>
          <xdr:spPr>
            <a:xfrm>
              <a:off x="4691743" y="4152900"/>
              <a:ext cx="1303434" cy="384144"/>
            </a:xfrm>
            <a:prstGeom prst="rect">
              <a:avLst/>
            </a:prstGeom>
            <a:solidFill>
              <a:srgbClr val="B2C8F4"/>
            </a:solidFill>
          </xdr:spPr>
          <xdr:txBody>
            <a:bodyPr wrap="square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s-MX" sz="1400" i="0">
                  <a:solidFill>
                    <a:schemeClr val="tx1"/>
                  </a:solidFill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〖"</a:t>
              </a:r>
              <a:r>
                <a:rPr lang="es-MX" sz="1400" i="0">
                  <a:solidFill>
                    <a:schemeClr val="tx1"/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K </a:t>
              </a:r>
              <a:r>
                <a:rPr lang="es-MX" sz="1400" i="0">
                  <a:solidFill>
                    <a:schemeClr val="tx1"/>
                  </a:solidFill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= </a:t>
              </a:r>
              <a:r>
                <a:rPr lang="es-MX" sz="1400" i="0">
                  <a:solidFill>
                    <a:schemeClr val="tx1"/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S</a:t>
              </a:r>
              <a:r>
                <a:rPr lang="es-MX" sz="1400" i="0">
                  <a:solidFill>
                    <a:schemeClr val="tx1"/>
                  </a:solidFill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〗_"</a:t>
              </a:r>
              <a:r>
                <a:rPr lang="es-MX" sz="1400" i="0">
                  <a:solidFill>
                    <a:schemeClr val="tx1"/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400" i="0">
                  <a:solidFill>
                    <a:schemeClr val="tx1"/>
                  </a:solidFill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</a:t>
              </a:r>
              <a:r>
                <a:rPr lang="es-MX" sz="1400" i="0">
                  <a:solidFill>
                    <a:schemeClr val="tx1"/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"e</a:t>
              </a:r>
              <a:r>
                <a:rPr lang="es-MX" sz="1400" i="0">
                  <a:solidFill>
                    <a:schemeClr val="tx1"/>
                  </a:solidFill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^"</a:t>
              </a:r>
              <a:r>
                <a:rPr lang="es-MX" sz="1400" i="0">
                  <a:solidFill>
                    <a:schemeClr val="tx1"/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rT</a:t>
              </a:r>
              <a:r>
                <a:rPr lang="es-MX" sz="1400" i="0">
                  <a:solidFill>
                    <a:schemeClr val="tx1"/>
                  </a:solidFill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400">
                  <a:solidFill>
                    <a:schemeClr val="tx1"/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endParaRPr lang="es-CO" sz="1400">
                <a:solidFill>
                  <a:schemeClr val="tx1"/>
                </a:solidFill>
              </a:endParaRPr>
            </a:p>
          </xdr:txBody>
        </xdr:sp>
      </mc:Fallback>
    </mc:AlternateContent>
    <xdr:clientData/>
  </xdr:twoCellAnchor>
  <xdr:twoCellAnchor>
    <xdr:from>
      <xdr:col>4</xdr:col>
      <xdr:colOff>212272</xdr:colOff>
      <xdr:row>23</xdr:row>
      <xdr:rowOff>152401</xdr:rowOff>
    </xdr:from>
    <xdr:to>
      <xdr:col>6</xdr:col>
      <xdr:colOff>157519</xdr:colOff>
      <xdr:row>25</xdr:row>
      <xdr:rowOff>139217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Rectángulo 5">
              <a:extLst>
                <a:ext uri="{FF2B5EF4-FFF2-40B4-BE49-F238E27FC236}">
                  <a16:creationId xmlns:a16="http://schemas.microsoft.com/office/drawing/2014/main" id="{625A8FF7-7C0A-4198-94B1-92337E8AE9F3}"/>
                </a:ext>
              </a:extLst>
            </xdr:cNvPr>
            <xdr:cNvSpPr/>
          </xdr:nvSpPr>
          <xdr:spPr>
            <a:xfrm>
              <a:off x="4697186" y="4539344"/>
              <a:ext cx="1469247" cy="384144"/>
            </a:xfrm>
            <a:prstGeom prst="rect">
              <a:avLst/>
            </a:prstGeom>
            <a:solidFill>
              <a:srgbClr val="AFD9B9"/>
            </a:solidFill>
          </xdr:spPr>
          <xdr:txBody>
            <a:bodyPr wrap="square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4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K</m:t>
                        </m:r>
                        <m:r>
                          <m:rPr>
                            <m:nor/>
                          </m:rPr>
                          <a:rPr lang="es-MX" sz="14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= </m:t>
                        </m:r>
                        <m:r>
                          <m:rPr>
                            <m:nor/>
                          </m:rPr>
                          <a:rPr lang="es-MX" sz="14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S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4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sSup>
                      <m:sSupPr>
                        <m:ctrlPr>
                          <a:rPr lang="es-MX" sz="14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nor/>
                          </m:rPr>
                          <a:rPr lang="es-MX" sz="14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(1 + </m:t>
                        </m:r>
                        <m:r>
                          <m:rPr>
                            <m:nor/>
                          </m:rPr>
                          <a:rPr lang="es-MX" sz="14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r</m:t>
                        </m:r>
                        <m:r>
                          <m:rPr>
                            <m:nor/>
                          </m:rPr>
                          <a:rPr lang="es-MX" sz="14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)</m:t>
                        </m:r>
                      </m:e>
                      <m:sup>
                        <m:r>
                          <m:rPr>
                            <m:nor/>
                          </m:rPr>
                          <a:rPr lang="es-MX" sz="14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p>
                    </m:sSup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6" name="Rectángulo 5">
              <a:extLst>
                <a:ext uri="{FF2B5EF4-FFF2-40B4-BE49-F238E27FC236}">
                  <a16:creationId xmlns:a16="http://schemas.microsoft.com/office/drawing/2014/main" id="{625A8FF7-7C0A-4198-94B1-92337E8AE9F3}"/>
                </a:ext>
              </a:extLst>
            </xdr:cNvPr>
            <xdr:cNvSpPr/>
          </xdr:nvSpPr>
          <xdr:spPr>
            <a:xfrm>
              <a:off x="4697186" y="4539344"/>
              <a:ext cx="1469247" cy="384144"/>
            </a:xfrm>
            <a:prstGeom prst="rect">
              <a:avLst/>
            </a:prstGeom>
            <a:solidFill>
              <a:srgbClr val="AFD9B9"/>
            </a:solidFill>
          </xdr:spPr>
          <xdr:txBody>
            <a:bodyPr wrap="square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400" i="0">
                  <a:latin typeface="Cambria Math" panose="02040503050406030204" pitchFamily="18" charset="0"/>
                </a:rPr>
                <a:t>〖"</a:t>
              </a:r>
              <a:r>
                <a:rPr lang="es-MX" sz="14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K = S</a:t>
              </a:r>
              <a:r>
                <a:rPr lang="es-MX" sz="14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〗_"</a:t>
              </a:r>
              <a:r>
                <a:rPr lang="es-MX" sz="14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4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</a:t>
              </a:r>
              <a:r>
                <a:rPr lang="es-MX" sz="1400" i="0">
                  <a:latin typeface="Cambria Math" panose="02040503050406030204" pitchFamily="18" charset="0"/>
                </a:rPr>
                <a:t>〖"</a:t>
              </a:r>
              <a:r>
                <a:rPr lang="es-MX" sz="14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(1 + r)</a:t>
              </a:r>
              <a:r>
                <a:rPr lang="es-MX" sz="14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〗^"</a:t>
              </a:r>
              <a:r>
                <a:rPr lang="es-MX" sz="14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4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400"/>
            </a:p>
          </xdr:txBody>
        </xdr:sp>
      </mc:Fallback>
    </mc:AlternateContent>
    <xdr:clientData/>
  </xdr:twoCellAnchor>
  <xdr:twoCellAnchor>
    <xdr:from>
      <xdr:col>4</xdr:col>
      <xdr:colOff>217713</xdr:colOff>
      <xdr:row>26</xdr:row>
      <xdr:rowOff>87085</xdr:rowOff>
    </xdr:from>
    <xdr:to>
      <xdr:col>6</xdr:col>
      <xdr:colOff>158636</xdr:colOff>
      <xdr:row>27</xdr:row>
      <xdr:rowOff>150871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A879B5AC-3222-4D15-8927-CEAA33AE0129}"/>
                </a:ext>
              </a:extLst>
            </xdr:cNvPr>
            <xdr:cNvSpPr txBox="1"/>
          </xdr:nvSpPr>
          <xdr:spPr>
            <a:xfrm>
              <a:off x="4702627" y="5089071"/>
              <a:ext cx="1464923" cy="243400"/>
            </a:xfrm>
            <a:prstGeom prst="rect">
              <a:avLst/>
            </a:prstGeom>
            <a:solidFill>
              <a:srgbClr val="CFCFB5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V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m:rPr>
                        <m:nor/>
                      </m:rPr>
                      <a:rPr lang="es-MX" sz="1200" b="0" i="0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 </m:t>
                    </m:r>
                    <m:d>
                      <m:d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MX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nor/>
                              </m:rPr>
                              <a:rPr lang="es-MX" sz="120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nor/>
                              </m:rPr>
                              <a:rPr lang="es-MX" sz="120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t</m:t>
                            </m:r>
                          </m:sub>
                        </m:sSub>
                        <m:r>
                          <a:rPr lang="es-MX" sz="1200" b="0" i="0">
                            <a:latin typeface="Cambria Math" panose="02040503050406030204" pitchFamily="18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a:rPr lang="es-MX" sz="1200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K</m:t>
                        </m:r>
                      </m:e>
                    </m:d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r</m:t>
                        </m:r>
                      </m:e>
                      <m:sup>
                        <m:r>
                          <a:rPr lang="es-MX" sz="1200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rT</m:t>
                        </m:r>
                      </m:sup>
                    </m:sSup>
                  </m:oMath>
                </m:oMathPara>
              </a14:m>
              <a:endParaRPr lang="es-CO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A879B5AC-3222-4D15-8927-CEAA33AE0129}"/>
                </a:ext>
              </a:extLst>
            </xdr:cNvPr>
            <xdr:cNvSpPr txBox="1"/>
          </xdr:nvSpPr>
          <xdr:spPr>
            <a:xfrm>
              <a:off x="4702627" y="5089071"/>
              <a:ext cx="1464923" cy="243400"/>
            </a:xfrm>
            <a:prstGeom prst="rect">
              <a:avLst/>
            </a:prstGeom>
            <a:solidFill>
              <a:srgbClr val="CFCFB5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"V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CO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_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</a:t>
              </a:r>
              <a:r>
                <a:rPr lang="es-MX" sz="1200" b="0" i="0">
                  <a:latin typeface="Cambria Math" panose="02040503050406030204" pitchFamily="18" charset="0"/>
                </a:rPr>
                <a:t> 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= " </a:t>
              </a:r>
              <a:r>
                <a:rPr lang="es-MX" sz="1200" b="0" i="0">
                  <a:latin typeface="Cambria Math" panose="02040503050406030204" pitchFamily="18" charset="0"/>
                </a:rPr>
                <a:t>("</a:t>
              </a:r>
              <a:r>
                <a:rPr lang="es-MX" sz="12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K</a:t>
              </a:r>
              <a:r>
                <a:rPr lang="es-MX" sz="12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2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2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 </a:t>
              </a:r>
              <a:r>
                <a:rPr lang="es-MX" sz="1200" i="0">
                  <a:latin typeface="Cambria Math" panose="02040503050406030204" pitchFamily="18" charset="0"/>
                </a:rPr>
                <a:t>−</a:t>
              </a:r>
              <a:r>
                <a:rPr lang="es-MX" sz="1200" b="0" i="0">
                  <a:latin typeface="Cambria Math" panose="02040503050406030204" pitchFamily="18" charset="0"/>
                </a:rPr>
                <a:t>" 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K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 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"r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^(</a:t>
              </a:r>
              <a:r>
                <a:rPr lang="es-MX" sz="1200" i="0">
                  <a:latin typeface="Cambria Math" panose="02040503050406030204" pitchFamily="18" charset="0"/>
                </a:rPr>
                <a:t>−</a:t>
              </a:r>
              <a:r>
                <a:rPr lang="es-MX" sz="1200" b="0" i="0">
                  <a:latin typeface="Cambria Math" panose="02040503050406030204" pitchFamily="18" charset="0"/>
                </a:rPr>
                <a:t>"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rT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</a:t>
              </a:r>
              <a:endParaRPr lang="es-CO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4</xdr:col>
      <xdr:colOff>217712</xdr:colOff>
      <xdr:row>27</xdr:row>
      <xdr:rowOff>152400</xdr:rowOff>
    </xdr:from>
    <xdr:to>
      <xdr:col>6</xdr:col>
      <xdr:colOff>723899</xdr:colOff>
      <xdr:row>28</xdr:row>
      <xdr:rowOff>187640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76EA0841-3573-46D9-9E27-FE2BE3F45D99}"/>
                </a:ext>
              </a:extLst>
            </xdr:cNvPr>
            <xdr:cNvSpPr txBox="1"/>
          </xdr:nvSpPr>
          <xdr:spPr>
            <a:xfrm>
              <a:off x="4702626" y="5372100"/>
              <a:ext cx="2030187" cy="252954"/>
            </a:xfrm>
            <a:prstGeom prst="rect">
              <a:avLst/>
            </a:prstGeom>
            <a:solidFill>
              <a:srgbClr val="E1E2BC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V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m:rPr>
                        <m:nor/>
                      </m:rPr>
                      <a:rPr lang="es-MX" sz="1200" b="0" i="0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 </m:t>
                    </m:r>
                    <m:d>
                      <m:d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MX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nor/>
                              </m:rPr>
                              <a:rPr lang="es-MX" sz="120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nor/>
                              </m:rPr>
                              <a:rPr lang="es-MX" sz="120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t</m:t>
                            </m:r>
                          </m:sub>
                        </m:sSub>
                        <m:r>
                          <a:rPr lang="es-MX" sz="1200" b="0" i="0">
                            <a:latin typeface="Cambria Math" panose="02040503050406030204" pitchFamily="18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a:rPr lang="es-MX" sz="1200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K</m:t>
                        </m:r>
                      </m:e>
                    </m:d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r</m:t>
                        </m:r>
                      </m:e>
                      <m:sup>
                        <m:r>
                          <a:rPr lang="es-MX" sz="1200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rT</m:t>
                        </m:r>
                      </m:sup>
                    </m:sSup>
                    <m:sSub>
                      <m:sSubPr>
                        <m:ctrlPr>
                          <a:rPr lang="es-MX" sz="1200" b="0" i="1">
                            <a:latin typeface="Cambria Math" panose="02040503050406030204" pitchFamily="18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Q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Forward</m:t>
                        </m:r>
                      </m:sub>
                    </m:sSub>
                  </m:oMath>
                </m:oMathPara>
              </a14:m>
              <a:endParaRPr lang="es-CO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76EA0841-3573-46D9-9E27-FE2BE3F45D99}"/>
                </a:ext>
              </a:extLst>
            </xdr:cNvPr>
            <xdr:cNvSpPr txBox="1"/>
          </xdr:nvSpPr>
          <xdr:spPr>
            <a:xfrm>
              <a:off x="4702626" y="5372100"/>
              <a:ext cx="2030187" cy="252954"/>
            </a:xfrm>
            <a:prstGeom prst="rect">
              <a:avLst/>
            </a:prstGeom>
            <a:solidFill>
              <a:srgbClr val="E1E2BC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"V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CO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_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</a:t>
              </a:r>
              <a:r>
                <a:rPr lang="es-MX" sz="1200" b="0" i="0">
                  <a:latin typeface="Cambria Math" panose="02040503050406030204" pitchFamily="18" charset="0"/>
                </a:rPr>
                <a:t> 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= " </a:t>
              </a:r>
              <a:r>
                <a:rPr lang="es-MX" sz="1200" b="0" i="0">
                  <a:latin typeface="Cambria Math" panose="02040503050406030204" pitchFamily="18" charset="0"/>
                </a:rPr>
                <a:t>("</a:t>
              </a:r>
              <a:r>
                <a:rPr lang="es-MX" sz="12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K</a:t>
              </a:r>
              <a:r>
                <a:rPr lang="es-MX" sz="12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2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2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 </a:t>
              </a:r>
              <a:r>
                <a:rPr lang="es-MX" sz="1200" i="0">
                  <a:latin typeface="Cambria Math" panose="02040503050406030204" pitchFamily="18" charset="0"/>
                </a:rPr>
                <a:t>−</a:t>
              </a:r>
              <a:r>
                <a:rPr lang="es-MX" sz="1200" b="0" i="0">
                  <a:latin typeface="Cambria Math" panose="02040503050406030204" pitchFamily="18" charset="0"/>
                </a:rPr>
                <a:t>" 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K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 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"r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^(</a:t>
              </a:r>
              <a:r>
                <a:rPr lang="es-MX" sz="1200" i="0">
                  <a:latin typeface="Cambria Math" panose="02040503050406030204" pitchFamily="18" charset="0"/>
                </a:rPr>
                <a:t>−</a:t>
              </a:r>
              <a:r>
                <a:rPr lang="es-MX" sz="1200" b="0" i="0">
                  <a:latin typeface="Cambria Math" panose="02040503050406030204" pitchFamily="18" charset="0"/>
                </a:rPr>
                <a:t>"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rT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 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"Q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Forward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 editAs="oneCell">
    <xdr:from>
      <xdr:col>4</xdr:col>
      <xdr:colOff>234043</xdr:colOff>
      <xdr:row>2</xdr:row>
      <xdr:rowOff>166802</xdr:rowOff>
    </xdr:from>
    <xdr:to>
      <xdr:col>9</xdr:col>
      <xdr:colOff>552152</xdr:colOff>
      <xdr:row>6</xdr:row>
      <xdr:rowOff>82591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74E8D11-ED48-4EEC-83F1-E256CFE1E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18957" y="526031"/>
          <a:ext cx="4128109" cy="672346"/>
        </a:xfrm>
        <a:prstGeom prst="rect">
          <a:avLst/>
        </a:prstGeom>
      </xdr:spPr>
    </xdr:pic>
    <xdr:clientData/>
  </xdr:twoCellAnchor>
  <xdr:twoCellAnchor editAs="oneCell">
    <xdr:from>
      <xdr:col>4</xdr:col>
      <xdr:colOff>288472</xdr:colOff>
      <xdr:row>17</xdr:row>
      <xdr:rowOff>139705</xdr:rowOff>
    </xdr:from>
    <xdr:to>
      <xdr:col>9</xdr:col>
      <xdr:colOff>361652</xdr:colOff>
      <xdr:row>21</xdr:row>
      <xdr:rowOff>11179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88A9C194-2D4C-4AAE-A687-ED8DBC5E5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73386" y="3269348"/>
          <a:ext cx="3883180" cy="6280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206829</xdr:colOff>
      <xdr:row>29</xdr:row>
      <xdr:rowOff>125186</xdr:rowOff>
    </xdr:from>
    <xdr:to>
      <xdr:col>5</xdr:col>
      <xdr:colOff>748263</xdr:colOff>
      <xdr:row>31</xdr:row>
      <xdr:rowOff>150101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Rectángulo 3">
              <a:extLst>
                <a:ext uri="{FF2B5EF4-FFF2-40B4-BE49-F238E27FC236}">
                  <a16:creationId xmlns:a16="http://schemas.microsoft.com/office/drawing/2014/main" id="{68F0BA1A-5AD4-4128-8653-F1276FF969B2}"/>
                </a:ext>
              </a:extLst>
            </xdr:cNvPr>
            <xdr:cNvSpPr/>
          </xdr:nvSpPr>
          <xdr:spPr>
            <a:xfrm>
              <a:off x="4693104" y="4039961"/>
              <a:ext cx="1303434" cy="386865"/>
            </a:xfrm>
            <a:prstGeom prst="rect">
              <a:avLst/>
            </a:prstGeom>
            <a:solidFill>
              <a:srgbClr val="ECE19E"/>
            </a:solidFill>
          </xdr:spPr>
          <xdr:txBody>
            <a:bodyPr wrap="square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14:m>
                <m:oMath xmlns:m="http://schemas.openxmlformats.org/officeDocument/2006/math">
                  <m:sSub>
                    <m:sSubPr>
                      <m:ctrlPr>
                        <a:rPr lang="es-MX" sz="1400" i="1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Tahoma" panose="020B0604030504040204" pitchFamily="34" charset="0"/>
                          <a:cs typeface="Tahoma" panose="020B0604030504040204" pitchFamily="34" charset="0"/>
                        </a:rPr>
                      </m:ctrlPr>
                    </m:sSubPr>
                    <m:e>
                      <m:r>
                        <m:rPr>
                          <m:nor/>
                        </m:rPr>
                        <a:rPr lang="es-MX" sz="1400">
                          <a:solidFill>
                            <a:schemeClr val="tx1"/>
                          </a:solidFill>
                          <a:latin typeface="Tahoma" panose="020B0604030504040204" pitchFamily="34" charset="0"/>
                          <a:ea typeface="Tahoma" panose="020B0604030504040204" pitchFamily="34" charset="0"/>
                          <a:cs typeface="Tahoma" panose="020B0604030504040204" pitchFamily="34" charset="0"/>
                        </a:rPr>
                        <m:t>K</m:t>
                      </m:r>
                      <m:r>
                        <m:rPr>
                          <m:nor/>
                        </m:rPr>
                        <a:rPr lang="es-MX" sz="1400">
                          <a:solidFill>
                            <a:schemeClr val="tx1"/>
                          </a:solidFill>
                          <a:latin typeface="Tahoma" panose="020B0604030504040204" pitchFamily="34" charset="0"/>
                          <a:ea typeface="Tahoma" panose="020B0604030504040204" pitchFamily="34" charset="0"/>
                          <a:cs typeface="Tahoma" panose="020B0604030504040204" pitchFamily="34" charset="0"/>
                        </a:rPr>
                        <m:t> </m:t>
                      </m:r>
                      <m:r>
                        <m:rPr>
                          <m:nor/>
                        </m:rPr>
                        <a:rPr lang="es-MX" sz="140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Tahoma" panose="020B0604030504040204" pitchFamily="34" charset="0"/>
                          <a:cs typeface="Tahoma" panose="020B0604030504040204" pitchFamily="34" charset="0"/>
                        </a:rPr>
                        <m:t>= </m:t>
                      </m:r>
                      <m:r>
                        <m:rPr>
                          <m:nor/>
                        </m:rPr>
                        <a:rPr lang="es-MX" sz="1400">
                          <a:solidFill>
                            <a:schemeClr val="tx1"/>
                          </a:solidFill>
                          <a:latin typeface="Tahoma" panose="020B0604030504040204" pitchFamily="34" charset="0"/>
                          <a:ea typeface="Tahoma" panose="020B0604030504040204" pitchFamily="34" charset="0"/>
                          <a:cs typeface="Tahoma" panose="020B0604030504040204" pitchFamily="34" charset="0"/>
                        </a:rPr>
                        <m:t>S</m:t>
                      </m:r>
                    </m:e>
                    <m:sub>
                      <m:r>
                        <m:rPr>
                          <m:nor/>
                        </m:rPr>
                        <a:rPr lang="es-MX" sz="1400">
                          <a:solidFill>
                            <a:schemeClr val="tx1"/>
                          </a:solidFill>
                          <a:latin typeface="Tahoma" panose="020B0604030504040204" pitchFamily="34" charset="0"/>
                          <a:ea typeface="Tahoma" panose="020B0604030504040204" pitchFamily="34" charset="0"/>
                          <a:cs typeface="Tahoma" panose="020B0604030504040204" pitchFamily="34" charset="0"/>
                        </a:rPr>
                        <m:t>0</m:t>
                      </m:r>
                    </m:sub>
                  </m:sSub>
                  <m:sSup>
                    <m:sSupPr>
                      <m:ctrlPr>
                        <a:rPr lang="es-MX" sz="1400" i="1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Tahoma" panose="020B0604030504040204" pitchFamily="34" charset="0"/>
                          <a:cs typeface="Tahoma" panose="020B0604030504040204" pitchFamily="34" charset="0"/>
                        </a:rPr>
                      </m:ctrlPr>
                    </m:sSupPr>
                    <m:e>
                      <m:r>
                        <m:rPr>
                          <m:nor/>
                        </m:rPr>
                        <a:rPr lang="es-MX" sz="1400">
                          <a:solidFill>
                            <a:schemeClr val="tx1"/>
                          </a:solidFill>
                          <a:latin typeface="Tahoma" panose="020B0604030504040204" pitchFamily="34" charset="0"/>
                          <a:ea typeface="Tahoma" panose="020B0604030504040204" pitchFamily="34" charset="0"/>
                          <a:cs typeface="Tahoma" panose="020B0604030504040204" pitchFamily="34" charset="0"/>
                        </a:rPr>
                        <m:t>e</m:t>
                      </m:r>
                    </m:e>
                    <m:sup>
                      <m:r>
                        <m:rPr>
                          <m:nor/>
                        </m:rPr>
                        <a:rPr lang="es-MX" sz="1400">
                          <a:solidFill>
                            <a:schemeClr val="tx1"/>
                          </a:solidFill>
                          <a:latin typeface="Tahoma" panose="020B0604030504040204" pitchFamily="34" charset="0"/>
                          <a:ea typeface="Tahoma" panose="020B0604030504040204" pitchFamily="34" charset="0"/>
                          <a:cs typeface="Tahoma" panose="020B0604030504040204" pitchFamily="34" charset="0"/>
                        </a:rPr>
                        <m:t>rT</m:t>
                      </m:r>
                    </m:sup>
                  </m:sSup>
                </m:oMath>
              </a14:m>
              <a:r>
                <a:rPr lang="es-MX" sz="1400">
                  <a:solidFill>
                    <a:schemeClr val="tx1"/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endParaRPr lang="es-CO" sz="1400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4" name="Rectángulo 3">
              <a:extLst>
                <a:ext uri="{FF2B5EF4-FFF2-40B4-BE49-F238E27FC236}">
                  <a16:creationId xmlns:a16="http://schemas.microsoft.com/office/drawing/2014/main" id="{68F0BA1A-5AD4-4128-8653-F1276FF969B2}"/>
                </a:ext>
              </a:extLst>
            </xdr:cNvPr>
            <xdr:cNvSpPr/>
          </xdr:nvSpPr>
          <xdr:spPr>
            <a:xfrm>
              <a:off x="4693104" y="4039961"/>
              <a:ext cx="1303434" cy="386865"/>
            </a:xfrm>
            <a:prstGeom prst="rect">
              <a:avLst/>
            </a:prstGeom>
            <a:solidFill>
              <a:srgbClr val="ECE19E"/>
            </a:solidFill>
          </xdr:spPr>
          <xdr:txBody>
            <a:bodyPr wrap="square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s-MX" sz="1400" i="0">
                  <a:solidFill>
                    <a:schemeClr val="tx1"/>
                  </a:solidFill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〖"</a:t>
              </a:r>
              <a:r>
                <a:rPr lang="es-MX" sz="1400" i="0">
                  <a:solidFill>
                    <a:schemeClr val="tx1"/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K </a:t>
              </a:r>
              <a:r>
                <a:rPr lang="es-MX" sz="1400" i="0">
                  <a:solidFill>
                    <a:schemeClr val="tx1"/>
                  </a:solidFill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= </a:t>
              </a:r>
              <a:r>
                <a:rPr lang="es-MX" sz="1400" i="0">
                  <a:solidFill>
                    <a:schemeClr val="tx1"/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S</a:t>
              </a:r>
              <a:r>
                <a:rPr lang="es-MX" sz="1400" i="0">
                  <a:solidFill>
                    <a:schemeClr val="tx1"/>
                  </a:solidFill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〗_"</a:t>
              </a:r>
              <a:r>
                <a:rPr lang="es-MX" sz="1400" i="0">
                  <a:solidFill>
                    <a:schemeClr val="tx1"/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400" i="0">
                  <a:solidFill>
                    <a:schemeClr val="tx1"/>
                  </a:solidFill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</a:t>
              </a:r>
              <a:r>
                <a:rPr lang="es-MX" sz="1400" i="0">
                  <a:solidFill>
                    <a:schemeClr val="tx1"/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"e</a:t>
              </a:r>
              <a:r>
                <a:rPr lang="es-MX" sz="1400" i="0">
                  <a:solidFill>
                    <a:schemeClr val="tx1"/>
                  </a:solidFill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^"</a:t>
              </a:r>
              <a:r>
                <a:rPr lang="es-MX" sz="1400" i="0">
                  <a:solidFill>
                    <a:schemeClr val="tx1"/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rT</a:t>
              </a:r>
              <a:r>
                <a:rPr lang="es-MX" sz="1400" i="0">
                  <a:solidFill>
                    <a:schemeClr val="tx1"/>
                  </a:solidFill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400">
                  <a:solidFill>
                    <a:schemeClr val="tx1"/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endParaRPr lang="es-CO" sz="1400">
                <a:solidFill>
                  <a:schemeClr val="tx1"/>
                </a:solidFill>
              </a:endParaRPr>
            </a:p>
          </xdr:txBody>
        </xdr:sp>
      </mc:Fallback>
    </mc:AlternateContent>
    <xdr:clientData/>
  </xdr:twoCellAnchor>
  <xdr:twoCellAnchor>
    <xdr:from>
      <xdr:col>4</xdr:col>
      <xdr:colOff>212272</xdr:colOff>
      <xdr:row>31</xdr:row>
      <xdr:rowOff>152401</xdr:rowOff>
    </xdr:from>
    <xdr:to>
      <xdr:col>6</xdr:col>
      <xdr:colOff>157519</xdr:colOff>
      <xdr:row>33</xdr:row>
      <xdr:rowOff>139217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Rectángulo 4">
              <a:extLst>
                <a:ext uri="{FF2B5EF4-FFF2-40B4-BE49-F238E27FC236}">
                  <a16:creationId xmlns:a16="http://schemas.microsoft.com/office/drawing/2014/main" id="{E5165B5A-D64D-4295-87E3-C28A447DEF97}"/>
                </a:ext>
              </a:extLst>
            </xdr:cNvPr>
            <xdr:cNvSpPr/>
          </xdr:nvSpPr>
          <xdr:spPr>
            <a:xfrm>
              <a:off x="4698547" y="4429126"/>
              <a:ext cx="1469247" cy="386866"/>
            </a:xfrm>
            <a:prstGeom prst="rect">
              <a:avLst/>
            </a:prstGeom>
            <a:solidFill>
              <a:srgbClr val="86C4EE"/>
            </a:solidFill>
          </xdr:spPr>
          <xdr:txBody>
            <a:bodyPr wrap="square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4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K</m:t>
                        </m:r>
                        <m:r>
                          <m:rPr>
                            <m:nor/>
                          </m:rPr>
                          <a:rPr lang="es-MX" sz="14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= </m:t>
                        </m:r>
                        <m:r>
                          <m:rPr>
                            <m:nor/>
                          </m:rPr>
                          <a:rPr lang="es-MX" sz="14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S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4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sSup>
                      <m:sSupPr>
                        <m:ctrlPr>
                          <a:rPr lang="es-MX" sz="14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nor/>
                          </m:rPr>
                          <a:rPr lang="es-MX" sz="14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(1 + </m:t>
                        </m:r>
                        <m:r>
                          <m:rPr>
                            <m:nor/>
                          </m:rPr>
                          <a:rPr lang="es-MX" sz="14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r</m:t>
                        </m:r>
                        <m:r>
                          <m:rPr>
                            <m:nor/>
                          </m:rPr>
                          <a:rPr lang="es-MX" sz="14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)</m:t>
                        </m:r>
                      </m:e>
                      <m:sup>
                        <m:r>
                          <m:rPr>
                            <m:nor/>
                          </m:rPr>
                          <a:rPr lang="es-MX" sz="14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p>
                    </m:sSup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5" name="Rectángulo 4">
              <a:extLst>
                <a:ext uri="{FF2B5EF4-FFF2-40B4-BE49-F238E27FC236}">
                  <a16:creationId xmlns:a16="http://schemas.microsoft.com/office/drawing/2014/main" id="{E5165B5A-D64D-4295-87E3-C28A447DEF97}"/>
                </a:ext>
              </a:extLst>
            </xdr:cNvPr>
            <xdr:cNvSpPr/>
          </xdr:nvSpPr>
          <xdr:spPr>
            <a:xfrm>
              <a:off x="4698547" y="4429126"/>
              <a:ext cx="1469247" cy="386866"/>
            </a:xfrm>
            <a:prstGeom prst="rect">
              <a:avLst/>
            </a:prstGeom>
            <a:solidFill>
              <a:srgbClr val="86C4EE"/>
            </a:solidFill>
          </xdr:spPr>
          <xdr:txBody>
            <a:bodyPr wrap="square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400" i="0">
                  <a:latin typeface="Cambria Math" panose="02040503050406030204" pitchFamily="18" charset="0"/>
                </a:rPr>
                <a:t>〖"</a:t>
              </a:r>
              <a:r>
                <a:rPr lang="es-MX" sz="14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K = S</a:t>
              </a:r>
              <a:r>
                <a:rPr lang="es-MX" sz="14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〗_"</a:t>
              </a:r>
              <a:r>
                <a:rPr lang="es-MX" sz="14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4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</a:t>
              </a:r>
              <a:r>
                <a:rPr lang="es-MX" sz="1400" i="0">
                  <a:latin typeface="Cambria Math" panose="02040503050406030204" pitchFamily="18" charset="0"/>
                </a:rPr>
                <a:t>〖"</a:t>
              </a:r>
              <a:r>
                <a:rPr lang="es-MX" sz="14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(1 + r)</a:t>
              </a:r>
              <a:r>
                <a:rPr lang="es-MX" sz="14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〗^"</a:t>
              </a:r>
              <a:r>
                <a:rPr lang="es-MX" sz="14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4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400"/>
            </a:p>
          </xdr:txBody>
        </xdr:sp>
      </mc:Fallback>
    </mc:AlternateContent>
    <xdr:clientData/>
  </xdr:twoCellAnchor>
  <xdr:twoCellAnchor>
    <xdr:from>
      <xdr:col>4</xdr:col>
      <xdr:colOff>217713</xdr:colOff>
      <xdr:row>34</xdr:row>
      <xdr:rowOff>87085</xdr:rowOff>
    </xdr:from>
    <xdr:to>
      <xdr:col>6</xdr:col>
      <xdr:colOff>158636</xdr:colOff>
      <xdr:row>35</xdr:row>
      <xdr:rowOff>150871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975BE26C-A9D9-4A6E-9F23-413AA947EFD1}"/>
                </a:ext>
              </a:extLst>
            </xdr:cNvPr>
            <xdr:cNvSpPr txBox="1"/>
          </xdr:nvSpPr>
          <xdr:spPr>
            <a:xfrm>
              <a:off x="4703988" y="4982935"/>
              <a:ext cx="1464923" cy="244761"/>
            </a:xfrm>
            <a:prstGeom prst="rect">
              <a:avLst/>
            </a:prstGeom>
            <a:solidFill>
              <a:srgbClr val="CFCFB5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V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m:rPr>
                        <m:nor/>
                      </m:rPr>
                      <a:rPr lang="es-MX" sz="1200" b="0" i="0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 </m:t>
                    </m:r>
                    <m:d>
                      <m:d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MX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nor/>
                              </m:rPr>
                              <a:rPr lang="es-MX" sz="120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nor/>
                              </m:rPr>
                              <a:rPr lang="es-MX" sz="120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t</m:t>
                            </m:r>
                          </m:sub>
                        </m:sSub>
                        <m:r>
                          <a:rPr lang="es-MX" sz="1200" b="0" i="0">
                            <a:latin typeface="Cambria Math" panose="02040503050406030204" pitchFamily="18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a:rPr lang="es-MX" sz="1200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K</m:t>
                        </m:r>
                      </m:e>
                    </m:d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r</m:t>
                        </m:r>
                      </m:e>
                      <m:sup>
                        <m:r>
                          <a:rPr lang="es-MX" sz="1200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rT</m:t>
                        </m:r>
                      </m:sup>
                    </m:sSup>
                  </m:oMath>
                </m:oMathPara>
              </a14:m>
              <a:endParaRPr lang="es-CO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975BE26C-A9D9-4A6E-9F23-413AA947EFD1}"/>
                </a:ext>
              </a:extLst>
            </xdr:cNvPr>
            <xdr:cNvSpPr txBox="1"/>
          </xdr:nvSpPr>
          <xdr:spPr>
            <a:xfrm>
              <a:off x="4703988" y="4982935"/>
              <a:ext cx="1464923" cy="244761"/>
            </a:xfrm>
            <a:prstGeom prst="rect">
              <a:avLst/>
            </a:prstGeom>
            <a:solidFill>
              <a:srgbClr val="CFCFB5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"V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CO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_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</a:t>
              </a:r>
              <a:r>
                <a:rPr lang="es-MX" sz="1200" b="0" i="0">
                  <a:latin typeface="Cambria Math" panose="02040503050406030204" pitchFamily="18" charset="0"/>
                </a:rPr>
                <a:t> 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= " </a:t>
              </a:r>
              <a:r>
                <a:rPr lang="es-MX" sz="1200" b="0" i="0">
                  <a:latin typeface="Cambria Math" panose="02040503050406030204" pitchFamily="18" charset="0"/>
                </a:rPr>
                <a:t>("</a:t>
              </a:r>
              <a:r>
                <a:rPr lang="es-MX" sz="12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K</a:t>
              </a:r>
              <a:r>
                <a:rPr lang="es-MX" sz="12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2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2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 </a:t>
              </a:r>
              <a:r>
                <a:rPr lang="es-MX" sz="1200" i="0">
                  <a:latin typeface="Cambria Math" panose="02040503050406030204" pitchFamily="18" charset="0"/>
                </a:rPr>
                <a:t>−</a:t>
              </a:r>
              <a:r>
                <a:rPr lang="es-MX" sz="1200" b="0" i="0">
                  <a:latin typeface="Cambria Math" panose="02040503050406030204" pitchFamily="18" charset="0"/>
                </a:rPr>
                <a:t>" 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K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 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"r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^(</a:t>
              </a:r>
              <a:r>
                <a:rPr lang="es-MX" sz="1200" i="0">
                  <a:latin typeface="Cambria Math" panose="02040503050406030204" pitchFamily="18" charset="0"/>
                </a:rPr>
                <a:t>−</a:t>
              </a:r>
              <a:r>
                <a:rPr lang="es-MX" sz="1200" b="0" i="0">
                  <a:latin typeface="Cambria Math" panose="02040503050406030204" pitchFamily="18" charset="0"/>
                </a:rPr>
                <a:t>"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rT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</a:t>
              </a:r>
              <a:endParaRPr lang="es-CO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4</xdr:col>
      <xdr:colOff>217712</xdr:colOff>
      <xdr:row>35</xdr:row>
      <xdr:rowOff>152400</xdr:rowOff>
    </xdr:from>
    <xdr:to>
      <xdr:col>6</xdr:col>
      <xdr:colOff>723899</xdr:colOff>
      <xdr:row>36</xdr:row>
      <xdr:rowOff>187640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51045062-14D6-4D4F-84FC-C57C646AA33B}"/>
                </a:ext>
              </a:extLst>
            </xdr:cNvPr>
            <xdr:cNvSpPr txBox="1"/>
          </xdr:nvSpPr>
          <xdr:spPr>
            <a:xfrm>
              <a:off x="4703987" y="5229225"/>
              <a:ext cx="2030187" cy="254315"/>
            </a:xfrm>
            <a:prstGeom prst="rect">
              <a:avLst/>
            </a:prstGeom>
            <a:solidFill>
              <a:srgbClr val="E1E2BC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V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m:rPr>
                        <m:nor/>
                      </m:rPr>
                      <a:rPr lang="es-MX" sz="1200" b="0" i="0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 </m:t>
                    </m:r>
                    <m:d>
                      <m:d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MX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nor/>
                              </m:rPr>
                              <a:rPr lang="es-MX" sz="120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nor/>
                              </m:rPr>
                              <a:rPr lang="es-MX" sz="120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t</m:t>
                            </m:r>
                          </m:sub>
                        </m:sSub>
                        <m:r>
                          <a:rPr lang="es-MX" sz="1200" b="0" i="0">
                            <a:latin typeface="Cambria Math" panose="02040503050406030204" pitchFamily="18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a:rPr lang="es-MX" sz="1200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K</m:t>
                        </m:r>
                      </m:e>
                    </m:d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r</m:t>
                        </m:r>
                      </m:e>
                      <m:sup>
                        <m:r>
                          <a:rPr lang="es-MX" sz="1200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rT</m:t>
                        </m:r>
                      </m:sup>
                    </m:sSup>
                    <m:sSub>
                      <m:sSubPr>
                        <m:ctrlPr>
                          <a:rPr lang="es-MX" sz="1200" b="0" i="1">
                            <a:latin typeface="Cambria Math" panose="02040503050406030204" pitchFamily="18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Q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Forward</m:t>
                        </m:r>
                      </m:sub>
                    </m:sSub>
                  </m:oMath>
                </m:oMathPara>
              </a14:m>
              <a:endParaRPr lang="es-CO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51045062-14D6-4D4F-84FC-C57C646AA33B}"/>
                </a:ext>
              </a:extLst>
            </xdr:cNvPr>
            <xdr:cNvSpPr txBox="1"/>
          </xdr:nvSpPr>
          <xdr:spPr>
            <a:xfrm>
              <a:off x="4703987" y="5229225"/>
              <a:ext cx="2030187" cy="254315"/>
            </a:xfrm>
            <a:prstGeom prst="rect">
              <a:avLst/>
            </a:prstGeom>
            <a:solidFill>
              <a:srgbClr val="E1E2BC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"V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CO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_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</a:t>
              </a:r>
              <a:r>
                <a:rPr lang="es-MX" sz="1200" b="0" i="0">
                  <a:latin typeface="Cambria Math" panose="02040503050406030204" pitchFamily="18" charset="0"/>
                </a:rPr>
                <a:t> 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= " </a:t>
              </a:r>
              <a:r>
                <a:rPr lang="es-MX" sz="1200" b="0" i="0">
                  <a:latin typeface="Cambria Math" panose="02040503050406030204" pitchFamily="18" charset="0"/>
                </a:rPr>
                <a:t>("</a:t>
              </a:r>
              <a:r>
                <a:rPr lang="es-MX" sz="12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K</a:t>
              </a:r>
              <a:r>
                <a:rPr lang="es-MX" sz="12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2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2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 </a:t>
              </a:r>
              <a:r>
                <a:rPr lang="es-MX" sz="1200" i="0">
                  <a:latin typeface="Cambria Math" panose="02040503050406030204" pitchFamily="18" charset="0"/>
                </a:rPr>
                <a:t>−</a:t>
              </a:r>
              <a:r>
                <a:rPr lang="es-MX" sz="1200" b="0" i="0">
                  <a:latin typeface="Cambria Math" panose="02040503050406030204" pitchFamily="18" charset="0"/>
                </a:rPr>
                <a:t>" 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K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 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"r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^(</a:t>
              </a:r>
              <a:r>
                <a:rPr lang="es-MX" sz="1200" i="0">
                  <a:latin typeface="Cambria Math" panose="02040503050406030204" pitchFamily="18" charset="0"/>
                </a:rPr>
                <a:t>−</a:t>
              </a:r>
              <a:r>
                <a:rPr lang="es-MX" sz="1200" b="0" i="0">
                  <a:latin typeface="Cambria Math" panose="02040503050406030204" pitchFamily="18" charset="0"/>
                </a:rPr>
                <a:t>"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rT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 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"Q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Forward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4</xdr:col>
      <xdr:colOff>59872</xdr:colOff>
      <xdr:row>17</xdr:row>
      <xdr:rowOff>48986</xdr:rowOff>
    </xdr:from>
    <xdr:to>
      <xdr:col>6</xdr:col>
      <xdr:colOff>361358</xdr:colOff>
      <xdr:row>19</xdr:row>
      <xdr:rowOff>89226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Rectángulo 7">
              <a:extLst>
                <a:ext uri="{FF2B5EF4-FFF2-40B4-BE49-F238E27FC236}">
                  <a16:creationId xmlns:a16="http://schemas.microsoft.com/office/drawing/2014/main" id="{EAD04FE6-5368-4FB3-9516-1B204406571A}"/>
                </a:ext>
              </a:extLst>
            </xdr:cNvPr>
            <xdr:cNvSpPr/>
          </xdr:nvSpPr>
          <xdr:spPr>
            <a:xfrm>
              <a:off x="4544786" y="3254829"/>
              <a:ext cx="1825486" cy="399468"/>
            </a:xfrm>
            <a:prstGeom prst="rect">
              <a:avLst/>
            </a:prstGeom>
            <a:solidFill>
              <a:srgbClr val="B2C8F4"/>
            </a:solidFill>
          </xdr:spPr>
          <xdr:txBody>
            <a:bodyPr wrap="square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40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400">
                            <a:solidFill>
                              <a:schemeClr val="tx1"/>
                            </a:solidFill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K</m:t>
                        </m:r>
                        <m:r>
                          <m:rPr>
                            <m:nor/>
                          </m:rPr>
                          <a:rPr lang="es-MX" sz="1400">
                            <a:solidFill>
                              <a:schemeClr val="tx1"/>
                            </a:solidFill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= (</m:t>
                        </m:r>
                        <m:r>
                          <m:rPr>
                            <m:nor/>
                          </m:rPr>
                          <a:rPr lang="es-MX" sz="1400">
                            <a:solidFill>
                              <a:schemeClr val="tx1"/>
                            </a:solidFill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S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400">
                            <a:solidFill>
                              <a:schemeClr val="tx1"/>
                            </a:solidFill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a:rPr lang="es-MX" sz="1400" i="1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−</m:t>
                    </m:r>
                    <m:r>
                      <m:rPr>
                        <m:nor/>
                      </m:rPr>
                      <a:rPr lang="es-MX" sz="140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</m:t>
                    </m:r>
                    <m:r>
                      <m:rPr>
                        <m:nor/>
                      </m:rPr>
                      <a:rPr lang="es-MX" sz="140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)</m:t>
                    </m:r>
                    <m:sSup>
                      <m:sSupPr>
                        <m:ctrlPr>
                          <a:rPr lang="es-MX" sz="1800" i="1" kern="12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m:rPr>
                            <m:nor/>
                          </m:rPr>
                          <a:rPr lang="es-MX" sz="1800" kern="120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e</m:t>
                        </m:r>
                      </m:e>
                      <m:sup>
                        <m:r>
                          <m:rPr>
                            <m:nor/>
                          </m:rPr>
                          <a:rPr lang="es-MX" sz="1800" kern="120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rT</m:t>
                        </m:r>
                      </m:sup>
                    </m:sSup>
                  </m:oMath>
                </m:oMathPara>
              </a14:m>
              <a:endParaRPr lang="es-CO" sz="1400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" name="Rectángulo 7">
              <a:extLst>
                <a:ext uri="{FF2B5EF4-FFF2-40B4-BE49-F238E27FC236}">
                  <a16:creationId xmlns:a16="http://schemas.microsoft.com/office/drawing/2014/main" id="{EAD04FE6-5368-4FB3-9516-1B204406571A}"/>
                </a:ext>
              </a:extLst>
            </xdr:cNvPr>
            <xdr:cNvSpPr/>
          </xdr:nvSpPr>
          <xdr:spPr>
            <a:xfrm>
              <a:off x="4544786" y="3254829"/>
              <a:ext cx="1825486" cy="399468"/>
            </a:xfrm>
            <a:prstGeom prst="rect">
              <a:avLst/>
            </a:prstGeom>
            <a:solidFill>
              <a:srgbClr val="B2C8F4"/>
            </a:solidFill>
          </xdr:spPr>
          <xdr:txBody>
            <a:bodyPr wrap="square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400" i="0">
                  <a:solidFill>
                    <a:schemeClr val="tx1"/>
                  </a:solidFill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〖"</a:t>
              </a:r>
              <a:r>
                <a:rPr lang="es-MX" sz="1400" i="0">
                  <a:solidFill>
                    <a:schemeClr val="tx1"/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K = (S</a:t>
              </a:r>
              <a:r>
                <a:rPr lang="es-MX" sz="1400" i="0">
                  <a:solidFill>
                    <a:schemeClr val="tx1"/>
                  </a:solidFill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〗_"</a:t>
              </a:r>
              <a:r>
                <a:rPr lang="es-MX" sz="1400" i="0">
                  <a:solidFill>
                    <a:schemeClr val="tx1"/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400" i="0">
                  <a:solidFill>
                    <a:schemeClr val="tx1"/>
                  </a:solidFill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−"I)</a:t>
              </a:r>
              <a:r>
                <a:rPr lang="es-MX" sz="1800" i="0" kern="12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"e" ^"rT" </a:t>
              </a:r>
              <a:endParaRPr lang="es-CO" sz="1400">
                <a:solidFill>
                  <a:schemeClr val="tx1"/>
                </a:solidFill>
              </a:endParaRPr>
            </a:p>
          </xdr:txBody>
        </xdr:sp>
      </mc:Fallback>
    </mc:AlternateContent>
    <xdr:clientData/>
  </xdr:twoCellAnchor>
  <xdr:twoCellAnchor>
    <xdr:from>
      <xdr:col>4</xdr:col>
      <xdr:colOff>59871</xdr:colOff>
      <xdr:row>19</xdr:row>
      <xdr:rowOff>70758</xdr:rowOff>
    </xdr:from>
    <xdr:to>
      <xdr:col>6</xdr:col>
      <xdr:colOff>380442</xdr:colOff>
      <xdr:row>21</xdr:row>
      <xdr:rowOff>95673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Rectángulo 8">
              <a:extLst>
                <a:ext uri="{FF2B5EF4-FFF2-40B4-BE49-F238E27FC236}">
                  <a16:creationId xmlns:a16="http://schemas.microsoft.com/office/drawing/2014/main" id="{AEBB55F3-7830-4B43-A755-D972D02D9917}"/>
                </a:ext>
              </a:extLst>
            </xdr:cNvPr>
            <xdr:cNvSpPr/>
          </xdr:nvSpPr>
          <xdr:spPr>
            <a:xfrm>
              <a:off x="4544785" y="3635829"/>
              <a:ext cx="1844571" cy="384144"/>
            </a:xfrm>
            <a:prstGeom prst="rect">
              <a:avLst/>
            </a:prstGeom>
            <a:solidFill>
              <a:srgbClr val="AFD9B9"/>
            </a:solidFill>
          </xdr:spPr>
          <xdr:txBody>
            <a:bodyPr wrap="square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4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K</m:t>
                        </m:r>
                        <m:r>
                          <m:rPr>
                            <m:nor/>
                          </m:rPr>
                          <a:rPr lang="es-MX" sz="14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= (</m:t>
                        </m:r>
                        <m:r>
                          <m:rPr>
                            <m:nor/>
                          </m:rPr>
                          <a:rPr lang="es-MX" sz="14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S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4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a:rPr lang="es-MX" sz="1400">
                        <a:latin typeface="Cambria Math" panose="02040503050406030204" pitchFamily="18" charset="0"/>
                      </a:rPr>
                      <m:t>−</m:t>
                    </m:r>
                    <m:r>
                      <m:rPr>
                        <m:nor/>
                      </m:rPr>
                      <a:rPr lang="es-MX" sz="14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</m:t>
                    </m:r>
                    <m:r>
                      <m:rPr>
                        <m:nor/>
                      </m:rPr>
                      <a:rPr lang="es-MX" sz="14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)</m:t>
                    </m:r>
                    <m:sSup>
                      <m:sSupPr>
                        <m:ctrlPr>
                          <a:rPr lang="es-MX" sz="14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nor/>
                          </m:rPr>
                          <a:rPr lang="es-MX" sz="14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(1 + </m:t>
                        </m:r>
                        <m:r>
                          <m:rPr>
                            <m:nor/>
                          </m:rPr>
                          <a:rPr lang="es-MX" sz="14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r</m:t>
                        </m:r>
                        <m:r>
                          <m:rPr>
                            <m:nor/>
                          </m:rPr>
                          <a:rPr lang="es-MX" sz="14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)</m:t>
                        </m:r>
                      </m:e>
                      <m:sup>
                        <m:r>
                          <m:rPr>
                            <m:nor/>
                          </m:rPr>
                          <a:rPr lang="es-MX" sz="14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p>
                    </m:sSup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9" name="Rectángulo 8">
              <a:extLst>
                <a:ext uri="{FF2B5EF4-FFF2-40B4-BE49-F238E27FC236}">
                  <a16:creationId xmlns:a16="http://schemas.microsoft.com/office/drawing/2014/main" id="{AEBB55F3-7830-4B43-A755-D972D02D9917}"/>
                </a:ext>
              </a:extLst>
            </xdr:cNvPr>
            <xdr:cNvSpPr/>
          </xdr:nvSpPr>
          <xdr:spPr>
            <a:xfrm>
              <a:off x="4544785" y="3635829"/>
              <a:ext cx="1844571" cy="384144"/>
            </a:xfrm>
            <a:prstGeom prst="rect">
              <a:avLst/>
            </a:prstGeom>
            <a:solidFill>
              <a:srgbClr val="AFD9B9"/>
            </a:solidFill>
          </xdr:spPr>
          <xdr:txBody>
            <a:bodyPr wrap="square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400" i="0">
                  <a:latin typeface="Cambria Math" panose="02040503050406030204" pitchFamily="18" charset="0"/>
                </a:rPr>
                <a:t>〖"</a:t>
              </a:r>
              <a:r>
                <a:rPr lang="es-MX" sz="14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K = (S</a:t>
              </a:r>
              <a:r>
                <a:rPr lang="es-MX" sz="14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〗_"</a:t>
              </a:r>
              <a:r>
                <a:rPr lang="es-MX" sz="14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4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400" i="0">
                  <a:latin typeface="Cambria Math" panose="02040503050406030204" pitchFamily="18" charset="0"/>
                </a:rPr>
                <a:t>−"</a:t>
              </a:r>
              <a:r>
                <a:rPr lang="es-MX" sz="14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I)" </a:t>
              </a:r>
              <a:r>
                <a:rPr lang="es-MX" sz="1400" i="0">
                  <a:latin typeface="Cambria Math" panose="02040503050406030204" pitchFamily="18" charset="0"/>
                </a:rPr>
                <a:t>〖"</a:t>
              </a:r>
              <a:r>
                <a:rPr lang="es-MX" sz="14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(1 + r)</a:t>
              </a:r>
              <a:r>
                <a:rPr lang="es-MX" sz="14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〗^"</a:t>
              </a:r>
              <a:r>
                <a:rPr lang="es-MX" sz="14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4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400"/>
            </a:p>
          </xdr:txBody>
        </xdr:sp>
      </mc:Fallback>
    </mc:AlternateContent>
    <xdr:clientData/>
  </xdr:twoCellAnchor>
  <xdr:twoCellAnchor editAs="oneCell">
    <xdr:from>
      <xdr:col>6</xdr:col>
      <xdr:colOff>408214</xdr:colOff>
      <xdr:row>24</xdr:row>
      <xdr:rowOff>53808</xdr:rowOff>
    </xdr:from>
    <xdr:to>
      <xdr:col>10</xdr:col>
      <xdr:colOff>677337</xdr:colOff>
      <xdr:row>31</xdr:row>
      <xdr:rowOff>167618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7B8C8288-3BAD-404E-8C6E-012B329BF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7128" y="4516951"/>
          <a:ext cx="3317123" cy="1409210"/>
        </a:xfrm>
        <a:prstGeom prst="rect">
          <a:avLst/>
        </a:prstGeom>
      </xdr:spPr>
    </xdr:pic>
    <xdr:clientData/>
  </xdr:twoCellAnchor>
  <xdr:twoCellAnchor editAs="oneCell">
    <xdr:from>
      <xdr:col>5</xdr:col>
      <xdr:colOff>39351</xdr:colOff>
      <xdr:row>3</xdr:row>
      <xdr:rowOff>0</xdr:rowOff>
    </xdr:from>
    <xdr:to>
      <xdr:col>9</xdr:col>
      <xdr:colOff>644680</xdr:colOff>
      <xdr:row>10</xdr:row>
      <xdr:rowOff>146502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E865962D-D9BE-4D6A-AC4C-06AD64888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86265" y="538843"/>
          <a:ext cx="3653329" cy="15562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130629</xdr:colOff>
      <xdr:row>9</xdr:row>
      <xdr:rowOff>146956</xdr:rowOff>
    </xdr:from>
    <xdr:to>
      <xdr:col>6</xdr:col>
      <xdr:colOff>87852</xdr:colOff>
      <xdr:row>12</xdr:row>
      <xdr:rowOff>16329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Rectángulo 7">
              <a:extLst>
                <a:ext uri="{FF2B5EF4-FFF2-40B4-BE49-F238E27FC236}">
                  <a16:creationId xmlns:a16="http://schemas.microsoft.com/office/drawing/2014/main" id="{3B7F9561-46EC-4D6A-8877-CD9263B24D17}"/>
                </a:ext>
              </a:extLst>
            </xdr:cNvPr>
            <xdr:cNvSpPr/>
          </xdr:nvSpPr>
          <xdr:spPr>
            <a:xfrm>
              <a:off x="4615543" y="1877785"/>
              <a:ext cx="1584638" cy="484415"/>
            </a:xfrm>
            <a:prstGeom prst="rect">
              <a:avLst/>
            </a:prstGeom>
            <a:solidFill>
              <a:srgbClr val="CBD2D3"/>
            </a:solidFill>
          </xdr:spPr>
          <xdr:txBody>
            <a:bodyPr wrap="square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2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Dev</m:t>
                    </m:r>
                    <m:r>
                      <m:rPr>
                        <m:nor/>
                      </m:rPr>
                      <a:rPr lang="es-MX" sz="12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2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2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1 + </m:t>
                        </m:r>
                        <m:r>
                          <m:rPr>
                            <m:nor/>
                          </m:rPr>
                          <a:rPr lang="es-CO" sz="12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r</m:t>
                        </m:r>
                        <m:r>
                          <m:rPr>
                            <m:nor/>
                          </m:rPr>
                          <a:rPr lang="es-CO" sz="1200" baseline="-250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d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2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1 +</m:t>
                        </m:r>
                        <m:sSub>
                          <m:sSubPr>
                            <m:ctrlPr>
                              <a:rPr lang="es-MX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nor/>
                              </m:rPr>
                              <a:rPr lang="es-MX" sz="1200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m:rPr>
                                <m:nor/>
                              </m:rPr>
                              <a:rPr lang="es-MX" sz="120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r</m:t>
                            </m:r>
                          </m:e>
                          <m:sub>
                            <m:r>
                              <m:rPr>
                                <m:nor/>
                              </m:rPr>
                              <a:rPr lang="es-MX" sz="120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f</m:t>
                            </m:r>
                          </m:sub>
                        </m:sSub>
                      </m:den>
                    </m:f>
                    <m:r>
                      <a:rPr lang="es-MX" sz="1200" i="1">
                        <a:latin typeface="Cambria Math" panose="02040503050406030204" pitchFamily="18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−</m:t>
                    </m:r>
                    <m:r>
                      <m:rPr>
                        <m:nor/>
                      </m:rPr>
                      <a:rPr lang="es-MX" sz="12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1</m:t>
                    </m:r>
                  </m:oMath>
                </m:oMathPara>
              </a14:m>
              <a:endParaRPr lang="es-CO" sz="1200"/>
            </a:p>
          </xdr:txBody>
        </xdr:sp>
      </mc:Choice>
      <mc:Fallback xmlns="">
        <xdr:sp macro="" textlink="">
          <xdr:nvSpPr>
            <xdr:cNvPr id="8" name="Rectángulo 7">
              <a:extLst>
                <a:ext uri="{FF2B5EF4-FFF2-40B4-BE49-F238E27FC236}">
                  <a16:creationId xmlns:a16="http://schemas.microsoft.com/office/drawing/2014/main" id="{3B7F9561-46EC-4D6A-8877-CD9263B24D17}"/>
                </a:ext>
              </a:extLst>
            </xdr:cNvPr>
            <xdr:cNvSpPr/>
          </xdr:nvSpPr>
          <xdr:spPr>
            <a:xfrm>
              <a:off x="4615543" y="1877785"/>
              <a:ext cx="1584638" cy="484415"/>
            </a:xfrm>
            <a:prstGeom prst="rect">
              <a:avLst/>
            </a:prstGeom>
            <a:solidFill>
              <a:srgbClr val="CBD2D3"/>
            </a:solidFill>
          </xdr:spPr>
          <xdr:txBody>
            <a:bodyPr wrap="square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2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"Dev = " </a:t>
              </a:r>
              <a:r>
                <a:rPr lang="es-MX" sz="12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"1 + </a:t>
              </a:r>
              <a:r>
                <a:rPr lang="es-CO" sz="12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r</a:t>
              </a:r>
              <a:r>
                <a:rPr lang="es-CO" sz="1200" i="0" baseline="-2500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d</a:t>
              </a:r>
              <a:r>
                <a:rPr lang="es-CO" sz="1200" i="0" baseline="-2500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200" i="0" baseline="-2500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/("</a:t>
              </a:r>
              <a:r>
                <a:rPr lang="es-MX" sz="12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1 +</a:t>
              </a:r>
              <a:r>
                <a:rPr lang="es-MX" sz="12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〖"</a:t>
              </a:r>
              <a:r>
                <a:rPr lang="es-MX" sz="1200" i="0">
                  <a:latin typeface="Cambria Math" panose="02040503050406030204" pitchFamily="18" charset="0"/>
                </a:rPr>
                <a:t> </a:t>
              </a:r>
              <a:r>
                <a:rPr lang="es-MX" sz="12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r</a:t>
              </a:r>
              <a:r>
                <a:rPr lang="es-MX" sz="12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〗_"</a:t>
              </a:r>
              <a:r>
                <a:rPr lang="es-MX" sz="12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f</a:t>
              </a:r>
              <a:r>
                <a:rPr lang="es-MX" sz="12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)−"1</a:t>
              </a:r>
              <a:r>
                <a:rPr lang="es-CO" sz="12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200"/>
            </a:p>
          </xdr:txBody>
        </xdr:sp>
      </mc:Fallback>
    </mc:AlternateContent>
    <xdr:clientData/>
  </xdr:twoCellAnchor>
  <xdr:twoCellAnchor>
    <xdr:from>
      <xdr:col>4</xdr:col>
      <xdr:colOff>130628</xdr:colOff>
      <xdr:row>12</xdr:row>
      <xdr:rowOff>16329</xdr:rowOff>
    </xdr:from>
    <xdr:to>
      <xdr:col>5</xdr:col>
      <xdr:colOff>807371</xdr:colOff>
      <xdr:row>13</xdr:row>
      <xdr:rowOff>114321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Rectángulo 8">
              <a:extLst>
                <a:ext uri="{FF2B5EF4-FFF2-40B4-BE49-F238E27FC236}">
                  <a16:creationId xmlns:a16="http://schemas.microsoft.com/office/drawing/2014/main" id="{FDAA5602-0D52-444B-A219-C07F44AA66AF}"/>
                </a:ext>
              </a:extLst>
            </xdr:cNvPr>
            <xdr:cNvSpPr/>
          </xdr:nvSpPr>
          <xdr:spPr>
            <a:xfrm>
              <a:off x="4615542" y="2362200"/>
              <a:ext cx="1438743" cy="277607"/>
            </a:xfrm>
            <a:prstGeom prst="rect">
              <a:avLst/>
            </a:prstGeom>
            <a:solidFill>
              <a:srgbClr val="D2CCD2"/>
            </a:solidFill>
          </xdr:spPr>
          <xdr:txBody>
            <a:bodyPr wrap="square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2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Dev</m:t>
                    </m:r>
                    <m:r>
                      <m:rPr>
                        <m:nor/>
                      </m:rPr>
                      <a:rPr lang="es-MX" sz="12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r>
                      <m:rPr>
                        <m:nor/>
                      </m:rPr>
                      <a:rPr lang="es-CO" sz="12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</m:t>
                    </m:r>
                    <m:r>
                      <m:rPr>
                        <m:nor/>
                      </m:rPr>
                      <a:rPr lang="es-CO" sz="1200" baseline="-250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</m:t>
                    </m:r>
                    <m:r>
                      <a:rPr lang="es-MX" sz="1200" i="1" baseline="-25000">
                        <a:latin typeface="Cambria Math" panose="02040503050406030204" pitchFamily="18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a:rPr lang="es-MX" sz="1200" i="1">
                        <a:latin typeface="Cambria Math" panose="02040503050406030204" pitchFamily="18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−</m:t>
                    </m:r>
                    <m:r>
                      <a:rPr lang="es-MX" sz="1200" i="1">
                        <a:solidFill>
                          <a:schemeClr val="accent6">
                            <a:lumMod val="75000"/>
                          </a:schemeClr>
                        </a:solidFill>
                        <a:latin typeface="Cambria Math" panose="02040503050406030204" pitchFamily="18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sSub>
                      <m:sSubPr>
                        <m:ctrlPr>
                          <a:rPr lang="es-MX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2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r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2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sub>
                    </m:sSub>
                  </m:oMath>
                </m:oMathPara>
              </a14:m>
              <a:endParaRPr lang="es-CO" sz="1200"/>
            </a:p>
          </xdr:txBody>
        </xdr:sp>
      </mc:Choice>
      <mc:Fallback xmlns="">
        <xdr:sp macro="" textlink="">
          <xdr:nvSpPr>
            <xdr:cNvPr id="9" name="Rectángulo 8">
              <a:extLst>
                <a:ext uri="{FF2B5EF4-FFF2-40B4-BE49-F238E27FC236}">
                  <a16:creationId xmlns:a16="http://schemas.microsoft.com/office/drawing/2014/main" id="{FDAA5602-0D52-444B-A219-C07F44AA66AF}"/>
                </a:ext>
              </a:extLst>
            </xdr:cNvPr>
            <xdr:cNvSpPr/>
          </xdr:nvSpPr>
          <xdr:spPr>
            <a:xfrm>
              <a:off x="4615542" y="2362200"/>
              <a:ext cx="1438743" cy="277607"/>
            </a:xfrm>
            <a:prstGeom prst="rect">
              <a:avLst/>
            </a:prstGeom>
            <a:solidFill>
              <a:srgbClr val="D2CCD2"/>
            </a:solidFill>
          </xdr:spPr>
          <xdr:txBody>
            <a:bodyPr wrap="square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2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"Dev = </a:t>
              </a:r>
              <a:r>
                <a:rPr lang="es-CO" sz="12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r</a:t>
              </a:r>
              <a:r>
                <a:rPr lang="es-CO" sz="1200" i="0" baseline="-2500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d</a:t>
              </a:r>
              <a:r>
                <a:rPr lang="es-MX" sz="1200" i="0" baseline="-2500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2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−</a:t>
              </a:r>
              <a:r>
                <a:rPr lang="es-MX" sz="1200" i="0">
                  <a:solidFill>
                    <a:schemeClr val="accent6">
                      <a:lumMod val="75000"/>
                    </a:schemeClr>
                  </a:solidFill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MX" sz="12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"r</a:t>
              </a:r>
              <a:r>
                <a:rPr lang="es-MX" sz="12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2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f</a:t>
              </a:r>
              <a:r>
                <a:rPr lang="es-MX" sz="12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200"/>
            </a:p>
          </xdr:txBody>
        </xdr:sp>
      </mc:Fallback>
    </mc:AlternateContent>
    <xdr:clientData/>
  </xdr:twoCellAnchor>
  <xdr:twoCellAnchor>
    <xdr:from>
      <xdr:col>4</xdr:col>
      <xdr:colOff>212272</xdr:colOff>
      <xdr:row>14</xdr:row>
      <xdr:rowOff>103414</xdr:rowOff>
    </xdr:from>
    <xdr:to>
      <xdr:col>5</xdr:col>
      <xdr:colOff>708442</xdr:colOff>
      <xdr:row>16</xdr:row>
      <xdr:rowOff>44780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2">
              <a:extLst>
                <a:ext uri="{FF2B5EF4-FFF2-40B4-BE49-F238E27FC236}">
                  <a16:creationId xmlns:a16="http://schemas.microsoft.com/office/drawing/2014/main" id="{C9237D46-E8D7-42FA-9791-7FE71521FD39}"/>
                </a:ext>
              </a:extLst>
            </xdr:cNvPr>
            <xdr:cNvSpPr txBox="1"/>
          </xdr:nvSpPr>
          <xdr:spPr>
            <a:xfrm>
              <a:off x="4697186" y="2846614"/>
              <a:ext cx="1258170" cy="300595"/>
            </a:xfrm>
            <a:prstGeom prst="rect">
              <a:avLst/>
            </a:prstGeom>
            <a:solidFill>
              <a:srgbClr val="D3D6D0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K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</m:t>
                    </m:r>
                    <m:sSub>
                      <m:sSub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2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S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e</m:t>
                        </m:r>
                      </m:e>
                      <m:sup>
                        <m:d>
                          <m:dPr>
                            <m:ctrlPr>
                              <a:rPr lang="es-MX" sz="12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m:rPr>
                                <m:nor/>
                              </m:rPr>
                              <a:rPr lang="es-CO" sz="120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r</m:t>
                            </m:r>
                            <m:r>
                              <m:rPr>
                                <m:nor/>
                              </m:rPr>
                              <a:rPr lang="es-CO" sz="1200" baseline="-2500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d</m:t>
                            </m:r>
                            <m:r>
                              <a:rPr lang="es-MX" sz="1200" b="0" i="1" baseline="-25000">
                                <a:latin typeface="Cambria Math" panose="02040503050406030204" pitchFamily="18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 </m:t>
                            </m:r>
                            <m:r>
                              <a:rPr lang="es-MX" sz="1200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−</m:t>
                            </m:r>
                            <m:r>
                              <a:rPr lang="es-MX" sz="1200" b="0" i="1">
                                <a:solidFill>
                                  <a:schemeClr val="accent6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 </m:t>
                            </m:r>
                            <m:sSub>
                              <m:sSubPr>
                                <m:ctrlP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nor/>
                                  </m:rPr>
                                  <a:rPr lang="es-MX" sz="120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r</m:t>
                                </m:r>
                              </m:e>
                              <m:sub>
                                <m:r>
                                  <m:rPr>
                                    <m:nor/>
                                  </m:rPr>
                                  <a:rPr lang="es-MX" sz="120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f</m:t>
                                </m:r>
                              </m:sub>
                            </m:sSub>
                          </m:e>
                        </m:d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p>
                    </m:sSup>
                  </m:oMath>
                </m:oMathPara>
              </a14:m>
              <a:endParaRPr lang="es-CO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10" name="CuadroTexto 2">
              <a:extLst>
                <a:ext uri="{FF2B5EF4-FFF2-40B4-BE49-F238E27FC236}">
                  <a16:creationId xmlns:a16="http://schemas.microsoft.com/office/drawing/2014/main" id="{C9237D46-E8D7-42FA-9791-7FE71521FD39}"/>
                </a:ext>
              </a:extLst>
            </xdr:cNvPr>
            <xdr:cNvSpPr txBox="1"/>
          </xdr:nvSpPr>
          <xdr:spPr>
            <a:xfrm>
              <a:off x="4697186" y="2846614"/>
              <a:ext cx="1258170" cy="300595"/>
            </a:xfrm>
            <a:prstGeom prst="rect">
              <a:avLst/>
            </a:prstGeom>
            <a:solidFill>
              <a:srgbClr val="D3D6D0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"K =" </a:t>
              </a:r>
              <a:r>
                <a:rPr lang="es-MX" sz="1200" b="0" i="0">
                  <a:latin typeface="Cambria Math" panose="02040503050406030204" pitchFamily="18" charset="0"/>
                </a:rPr>
                <a:t>〖" 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S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〗_"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"e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^(</a:t>
              </a:r>
              <a:r>
                <a:rPr lang="es-CO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CO" sz="12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r</a:t>
              </a:r>
              <a:r>
                <a:rPr lang="es-CO" sz="1200" i="0" baseline="-2500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d</a:t>
              </a:r>
              <a:r>
                <a:rPr lang="es-MX" sz="1200" b="0" i="0" baseline="-2500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</a:t>
              </a:r>
              <a:r>
                <a:rPr lang="es-MX" sz="1200" i="0">
                  <a:solidFill>
                    <a:schemeClr val="tx1"/>
                  </a:solidFill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−</a:t>
              </a:r>
              <a:r>
                <a:rPr lang="es-MX" sz="1200" b="0" i="0">
                  <a:solidFill>
                    <a:schemeClr val="accent6">
                      <a:lumMod val="75000"/>
                    </a:schemeClr>
                  </a:solidFill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r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f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)"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4</xdr:col>
      <xdr:colOff>212272</xdr:colOff>
      <xdr:row>16</xdr:row>
      <xdr:rowOff>43542</xdr:rowOff>
    </xdr:from>
    <xdr:to>
      <xdr:col>6</xdr:col>
      <xdr:colOff>281300</xdr:colOff>
      <xdr:row>17</xdr:row>
      <xdr:rowOff>114061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3">
              <a:extLst>
                <a:ext uri="{FF2B5EF4-FFF2-40B4-BE49-F238E27FC236}">
                  <a16:creationId xmlns:a16="http://schemas.microsoft.com/office/drawing/2014/main" id="{9E5D3E8E-0BC1-4F12-8666-DD3EFD85A98F}"/>
                </a:ext>
              </a:extLst>
            </xdr:cNvPr>
            <xdr:cNvSpPr txBox="1"/>
          </xdr:nvSpPr>
          <xdr:spPr>
            <a:xfrm>
              <a:off x="4697186" y="3145971"/>
              <a:ext cx="1696443" cy="250133"/>
            </a:xfrm>
            <a:prstGeom prst="rect">
              <a:avLst/>
            </a:prstGeom>
            <a:solidFill>
              <a:srgbClr val="C9C8BF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K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</m:t>
                    </m:r>
                    <m:sSub>
                      <m:sSub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S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nor/>
                          </m:rPr>
                          <a:rPr lang="es-MX" sz="12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1 + 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Dev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)</m:t>
                        </m:r>
                      </m:e>
                      <m:sup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p>
                    </m:sSup>
                  </m:oMath>
                </m:oMathPara>
              </a14:m>
              <a:endParaRPr lang="es-CO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11" name="CuadroTexto 13">
              <a:extLst>
                <a:ext uri="{FF2B5EF4-FFF2-40B4-BE49-F238E27FC236}">
                  <a16:creationId xmlns:a16="http://schemas.microsoft.com/office/drawing/2014/main" id="{9E5D3E8E-0BC1-4F12-8666-DD3EFD85A98F}"/>
                </a:ext>
              </a:extLst>
            </xdr:cNvPr>
            <xdr:cNvSpPr txBox="1"/>
          </xdr:nvSpPr>
          <xdr:spPr>
            <a:xfrm>
              <a:off x="4697186" y="3145971"/>
              <a:ext cx="1696443" cy="250133"/>
            </a:xfrm>
            <a:prstGeom prst="rect">
              <a:avLst/>
            </a:prstGeom>
            <a:solidFill>
              <a:srgbClr val="C9C8BF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"K =" </a:t>
              </a:r>
              <a:r>
                <a:rPr lang="es-MX" sz="1200" b="0" i="0">
                  <a:latin typeface="Cambria Math" panose="02040503050406030204" pitchFamily="18" charset="0"/>
                </a:rPr>
                <a:t>〖"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S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〗_"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</a:t>
              </a:r>
              <a:r>
                <a:rPr lang="es-MX" sz="1200" b="0" i="0">
                  <a:latin typeface="Cambria Math" panose="02040503050406030204" pitchFamily="18" charset="0"/>
                </a:rPr>
                <a:t>〖"</a:t>
              </a:r>
              <a:r>
                <a:rPr lang="es-MX" sz="12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(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1 + Dev)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〗^"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0BB81-1737-4D9F-B42A-AA3505C8AE24}">
  <dimension ref="B2:D33"/>
  <sheetViews>
    <sheetView showGridLines="0" tabSelected="1" zoomScale="175" zoomScaleNormal="175" workbookViewId="0">
      <selection activeCell="B2" sqref="B2:D2"/>
    </sheetView>
  </sheetViews>
  <sheetFormatPr baseColWidth="10" defaultRowHeight="14.25" x14ac:dyDescent="0.2"/>
  <cols>
    <col min="1" max="1" width="11.42578125" style="1"/>
    <col min="2" max="2" width="21.140625" style="1" customWidth="1"/>
    <col min="3" max="3" width="21.140625" style="1" bestFit="1" customWidth="1"/>
    <col min="4" max="4" width="13.5703125" style="1" customWidth="1"/>
    <col min="5" max="16384" width="11.42578125" style="1"/>
  </cols>
  <sheetData>
    <row r="2" spans="2:4" x14ac:dyDescent="0.2">
      <c r="B2" s="38" t="s">
        <v>13</v>
      </c>
      <c r="C2" s="39"/>
      <c r="D2" s="40"/>
    </row>
    <row r="3" spans="2:4" x14ac:dyDescent="0.2">
      <c r="B3" s="4" t="s">
        <v>0</v>
      </c>
      <c r="C3" s="5" t="s">
        <v>1</v>
      </c>
      <c r="D3" s="6"/>
    </row>
    <row r="4" spans="2:4" ht="17.25" x14ac:dyDescent="0.3">
      <c r="B4" s="4" t="s">
        <v>2</v>
      </c>
      <c r="C4" s="7">
        <v>2000</v>
      </c>
      <c r="D4" s="6"/>
    </row>
    <row r="5" spans="2:4" x14ac:dyDescent="0.2">
      <c r="B5" s="4" t="s">
        <v>3</v>
      </c>
      <c r="C5" s="8">
        <v>6</v>
      </c>
      <c r="D5" s="6" t="s">
        <v>23</v>
      </c>
    </row>
    <row r="6" spans="2:4" x14ac:dyDescent="0.2">
      <c r="B6" s="4" t="s">
        <v>3</v>
      </c>
      <c r="C6" s="8">
        <f>+C5/12</f>
        <v>0.5</v>
      </c>
      <c r="D6" s="6" t="s">
        <v>9</v>
      </c>
    </row>
    <row r="7" spans="2:4" ht="17.25" x14ac:dyDescent="0.3">
      <c r="B7" s="4" t="s">
        <v>21</v>
      </c>
      <c r="C7" s="9">
        <v>5000</v>
      </c>
      <c r="D7" s="6" t="s">
        <v>4</v>
      </c>
    </row>
    <row r="8" spans="2:4" x14ac:dyDescent="0.2">
      <c r="B8" s="4"/>
      <c r="C8" s="8"/>
      <c r="D8" s="6"/>
    </row>
    <row r="9" spans="2:4" x14ac:dyDescent="0.2">
      <c r="B9" s="4" t="s">
        <v>24</v>
      </c>
      <c r="C9" s="10">
        <v>2.1999999999999999E-2</v>
      </c>
      <c r="D9" s="6" t="s">
        <v>6</v>
      </c>
    </row>
    <row r="10" spans="2:4" x14ac:dyDescent="0.2">
      <c r="B10" s="4" t="s">
        <v>24</v>
      </c>
      <c r="C10" s="10">
        <f>+LN(1+C9)</f>
        <v>2.176149178151271E-2</v>
      </c>
      <c r="D10" s="6" t="s">
        <v>7</v>
      </c>
    </row>
    <row r="11" spans="2:4" x14ac:dyDescent="0.2">
      <c r="B11" s="4"/>
      <c r="C11" s="8"/>
      <c r="D11" s="6"/>
    </row>
    <row r="12" spans="2:4" x14ac:dyDescent="0.2">
      <c r="B12" s="4" t="s">
        <v>16</v>
      </c>
      <c r="C12" s="17">
        <f>+C4*EXP(C10*C6)</f>
        <v>2021.8803129760179</v>
      </c>
      <c r="D12" s="6" t="s">
        <v>11</v>
      </c>
    </row>
    <row r="13" spans="2:4" x14ac:dyDescent="0.2">
      <c r="B13" s="4" t="s">
        <v>16</v>
      </c>
      <c r="C13" s="18">
        <f>+C4*(1+C9)^C6</f>
        <v>2021.8803129760179</v>
      </c>
      <c r="D13" s="6" t="s">
        <v>11</v>
      </c>
    </row>
    <row r="14" spans="2:4" x14ac:dyDescent="0.2">
      <c r="B14" s="4"/>
      <c r="C14" s="8"/>
      <c r="D14" s="6"/>
    </row>
    <row r="15" spans="2:4" x14ac:dyDescent="0.2">
      <c r="B15" s="12" t="s">
        <v>10</v>
      </c>
      <c r="C15" s="14">
        <v>0</v>
      </c>
      <c r="D15" s="13"/>
    </row>
    <row r="16" spans="2:4" x14ac:dyDescent="0.2">
      <c r="C16" s="3"/>
    </row>
    <row r="17" spans="2:4" x14ac:dyDescent="0.2">
      <c r="B17" s="38" t="s">
        <v>25</v>
      </c>
      <c r="C17" s="39"/>
      <c r="D17" s="40"/>
    </row>
    <row r="18" spans="2:4" ht="17.25" x14ac:dyDescent="0.3">
      <c r="B18" s="4" t="s">
        <v>15</v>
      </c>
      <c r="C18" s="7">
        <v>1800</v>
      </c>
      <c r="D18" s="15"/>
    </row>
    <row r="19" spans="2:4" x14ac:dyDescent="0.2">
      <c r="B19" s="4" t="s">
        <v>3</v>
      </c>
      <c r="C19" s="8">
        <v>3</v>
      </c>
      <c r="D19" s="6" t="s">
        <v>23</v>
      </c>
    </row>
    <row r="20" spans="2:4" x14ac:dyDescent="0.2">
      <c r="B20" s="4" t="s">
        <v>3</v>
      </c>
      <c r="C20" s="8">
        <f>+C19/12</f>
        <v>0.25</v>
      </c>
      <c r="D20" s="6" t="s">
        <v>9</v>
      </c>
    </row>
    <row r="21" spans="2:4" x14ac:dyDescent="0.2">
      <c r="B21" s="4"/>
      <c r="C21" s="5"/>
      <c r="D21" s="6"/>
    </row>
    <row r="22" spans="2:4" x14ac:dyDescent="0.2">
      <c r="B22" s="4" t="s">
        <v>12</v>
      </c>
      <c r="C22" s="10">
        <v>2.4E-2</v>
      </c>
      <c r="D22" s="6" t="s">
        <v>6</v>
      </c>
    </row>
    <row r="23" spans="2:4" x14ac:dyDescent="0.2">
      <c r="B23" s="4" t="s">
        <v>12</v>
      </c>
      <c r="C23" s="10">
        <f>+LN(1+C22)</f>
        <v>2.3716526617316065E-2</v>
      </c>
      <c r="D23" s="6" t="s">
        <v>7</v>
      </c>
    </row>
    <row r="24" spans="2:4" x14ac:dyDescent="0.2">
      <c r="B24" s="4"/>
      <c r="C24" s="5"/>
      <c r="D24" s="6"/>
    </row>
    <row r="25" spans="2:4" ht="17.25" x14ac:dyDescent="0.3">
      <c r="B25" s="4" t="s">
        <v>14</v>
      </c>
      <c r="C25" s="17">
        <f>+C18*EXP(C23*C20)</f>
        <v>1810.7041387434269</v>
      </c>
      <c r="D25" s="6" t="s">
        <v>11</v>
      </c>
    </row>
    <row r="26" spans="2:4" ht="17.25" x14ac:dyDescent="0.3">
      <c r="B26" s="4" t="s">
        <v>14</v>
      </c>
      <c r="C26" s="18">
        <f>+C18*(1+C22)^C20</f>
        <v>1810.7041387434269</v>
      </c>
      <c r="D26" s="6" t="s">
        <v>11</v>
      </c>
    </row>
    <row r="27" spans="2:4" x14ac:dyDescent="0.2">
      <c r="B27" s="4"/>
      <c r="C27" s="5"/>
      <c r="D27" s="6"/>
    </row>
    <row r="28" spans="2:4" ht="17.25" x14ac:dyDescent="0.3">
      <c r="B28" s="4" t="s">
        <v>17</v>
      </c>
      <c r="C28" s="19">
        <f>+(C25-C12)*EXP(-C23*C20)</f>
        <v>-209.92778747523781</v>
      </c>
      <c r="D28" s="6" t="s">
        <v>18</v>
      </c>
    </row>
    <row r="29" spans="2:4" ht="17.25" x14ac:dyDescent="0.3">
      <c r="B29" s="4" t="s">
        <v>17</v>
      </c>
      <c r="C29" s="20">
        <f>+C28*C7</f>
        <v>-1049638.937376189</v>
      </c>
      <c r="D29" s="6" t="s">
        <v>19</v>
      </c>
    </row>
    <row r="30" spans="2:4" x14ac:dyDescent="0.2">
      <c r="B30" s="4"/>
      <c r="C30" s="11"/>
      <c r="D30" s="6"/>
    </row>
    <row r="31" spans="2:4" ht="17.25" x14ac:dyDescent="0.3">
      <c r="B31" s="4" t="s">
        <v>20</v>
      </c>
      <c r="C31" s="11">
        <f>-C28</f>
        <v>209.92778747523781</v>
      </c>
      <c r="D31" s="6" t="s">
        <v>18</v>
      </c>
    </row>
    <row r="32" spans="2:4" ht="17.25" x14ac:dyDescent="0.3">
      <c r="B32" s="4" t="s">
        <v>20</v>
      </c>
      <c r="C32" s="11">
        <f>-C29</f>
        <v>1049638.937376189</v>
      </c>
      <c r="D32" s="6" t="s">
        <v>19</v>
      </c>
    </row>
    <row r="33" spans="2:4" x14ac:dyDescent="0.2">
      <c r="B33" s="12"/>
      <c r="C33" s="16"/>
      <c r="D33" s="13"/>
    </row>
  </sheetData>
  <mergeCells count="2">
    <mergeCell ref="B17:D17"/>
    <mergeCell ref="B2:D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28BC8-4541-451B-BBBF-2E9F7BA3388F}">
  <dimension ref="B2:D41"/>
  <sheetViews>
    <sheetView showGridLines="0" zoomScale="175" zoomScaleNormal="175" workbookViewId="0">
      <selection activeCell="B2" sqref="B2:D2"/>
    </sheetView>
  </sheetViews>
  <sheetFormatPr baseColWidth="10" defaultRowHeight="14.25" x14ac:dyDescent="0.2"/>
  <cols>
    <col min="1" max="1" width="11.42578125" style="1"/>
    <col min="2" max="2" width="21.140625" style="1" customWidth="1"/>
    <col min="3" max="3" width="21.140625" style="1" bestFit="1" customWidth="1"/>
    <col min="4" max="4" width="13.5703125" style="1" customWidth="1"/>
    <col min="5" max="16384" width="11.42578125" style="1"/>
  </cols>
  <sheetData>
    <row r="2" spans="2:4" x14ac:dyDescent="0.2">
      <c r="B2" s="38" t="s">
        <v>13</v>
      </c>
      <c r="C2" s="39"/>
      <c r="D2" s="40"/>
    </row>
    <row r="3" spans="2:4" x14ac:dyDescent="0.2">
      <c r="B3" s="4" t="s">
        <v>0</v>
      </c>
      <c r="C3" s="5" t="s">
        <v>22</v>
      </c>
      <c r="D3" s="6"/>
    </row>
    <row r="4" spans="2:4" ht="17.25" x14ac:dyDescent="0.3">
      <c r="B4" s="4" t="s">
        <v>2</v>
      </c>
      <c r="C4" s="7">
        <v>2000</v>
      </c>
      <c r="D4" s="6"/>
    </row>
    <row r="5" spans="2:4" ht="17.25" x14ac:dyDescent="0.3">
      <c r="B5" s="4" t="s">
        <v>26</v>
      </c>
      <c r="C5" s="7">
        <v>40</v>
      </c>
      <c r="D5" s="6"/>
    </row>
    <row r="6" spans="2:4" ht="17.25" x14ac:dyDescent="0.3">
      <c r="B6" s="4" t="s">
        <v>27</v>
      </c>
      <c r="C6" s="7">
        <v>120</v>
      </c>
      <c r="D6" s="6"/>
    </row>
    <row r="7" spans="2:4" x14ac:dyDescent="0.2">
      <c r="B7" s="4" t="s">
        <v>3</v>
      </c>
      <c r="C7" s="8">
        <v>6</v>
      </c>
      <c r="D7" s="6" t="s">
        <v>23</v>
      </c>
    </row>
    <row r="8" spans="2:4" x14ac:dyDescent="0.2">
      <c r="B8" s="4" t="s">
        <v>3</v>
      </c>
      <c r="C8" s="8">
        <f>+C7/12</f>
        <v>0.5</v>
      </c>
      <c r="D8" s="6" t="s">
        <v>9</v>
      </c>
    </row>
    <row r="9" spans="2:4" ht="17.25" x14ac:dyDescent="0.3">
      <c r="B9" s="4" t="s">
        <v>21</v>
      </c>
      <c r="C9" s="9">
        <v>5000</v>
      </c>
      <c r="D9" s="6" t="s">
        <v>4</v>
      </c>
    </row>
    <row r="10" spans="2:4" x14ac:dyDescent="0.2">
      <c r="B10" s="4"/>
      <c r="C10" s="8"/>
      <c r="D10" s="6"/>
    </row>
    <row r="11" spans="2:4" x14ac:dyDescent="0.2">
      <c r="B11" s="4" t="s">
        <v>5</v>
      </c>
      <c r="C11" s="10">
        <v>2.3800000000000002E-2</v>
      </c>
      <c r="D11" s="6" t="s">
        <v>6</v>
      </c>
    </row>
    <row r="12" spans="2:4" x14ac:dyDescent="0.2">
      <c r="B12" s="4" t="s">
        <v>5</v>
      </c>
      <c r="C12" s="10">
        <f>+LN(1+C11)</f>
        <v>2.3521195041345866E-2</v>
      </c>
      <c r="D12" s="6" t="s">
        <v>7</v>
      </c>
    </row>
    <row r="13" spans="2:4" x14ac:dyDescent="0.2">
      <c r="B13" s="4" t="s">
        <v>12</v>
      </c>
      <c r="C13" s="10">
        <v>2.1700000000000001E-2</v>
      </c>
      <c r="D13" s="6" t="s">
        <v>6</v>
      </c>
    </row>
    <row r="14" spans="2:4" x14ac:dyDescent="0.2">
      <c r="B14" s="4" t="s">
        <v>12</v>
      </c>
      <c r="C14" s="10">
        <f>+LN(1+C13)</f>
        <v>2.1467906615240975E-2</v>
      </c>
      <c r="D14" s="6" t="s">
        <v>7</v>
      </c>
    </row>
    <row r="15" spans="2:4" x14ac:dyDescent="0.2">
      <c r="B15" s="4" t="s">
        <v>24</v>
      </c>
      <c r="C15" s="10">
        <v>2.1999999999999999E-2</v>
      </c>
      <c r="D15" s="6" t="s">
        <v>6</v>
      </c>
    </row>
    <row r="16" spans="2:4" x14ac:dyDescent="0.2">
      <c r="B16" s="4" t="s">
        <v>24</v>
      </c>
      <c r="C16" s="10">
        <f>+LN(1+C15)</f>
        <v>2.176149178151271E-2</v>
      </c>
      <c r="D16" s="6" t="s">
        <v>7</v>
      </c>
    </row>
    <row r="17" spans="2:4" x14ac:dyDescent="0.2">
      <c r="B17" s="4"/>
      <c r="C17" s="10"/>
      <c r="D17" s="6"/>
    </row>
    <row r="18" spans="2:4" x14ac:dyDescent="0.2">
      <c r="B18" s="4" t="s">
        <v>28</v>
      </c>
      <c r="C18" s="11">
        <f>+C5*EXP(-C12*0.0833333333333333)+C6*EXP(-C14*3/12)</f>
        <v>159.27936078629267</v>
      </c>
      <c r="D18" s="6"/>
    </row>
    <row r="19" spans="2:4" x14ac:dyDescent="0.2">
      <c r="B19" s="4"/>
      <c r="C19" s="8"/>
      <c r="D19" s="6"/>
    </row>
    <row r="20" spans="2:4" x14ac:dyDescent="0.2">
      <c r="B20" s="4" t="s">
        <v>16</v>
      </c>
      <c r="C20" s="17">
        <f>+(C4-C18)*EXP(C16*C8)</f>
        <v>1860.8584110574132</v>
      </c>
      <c r="D20" s="6" t="s">
        <v>11</v>
      </c>
    </row>
    <row r="21" spans="2:4" x14ac:dyDescent="0.2">
      <c r="B21" s="4" t="s">
        <v>16</v>
      </c>
      <c r="C21" s="18">
        <f>+(C4-C18)*(1+C15)^C8</f>
        <v>1860.8584110574132</v>
      </c>
      <c r="D21" s="6" t="s">
        <v>11</v>
      </c>
    </row>
    <row r="22" spans="2:4" x14ac:dyDescent="0.2">
      <c r="B22" s="4"/>
      <c r="C22" s="8"/>
      <c r="D22" s="6"/>
    </row>
    <row r="23" spans="2:4" x14ac:dyDescent="0.2">
      <c r="B23" s="12" t="s">
        <v>10</v>
      </c>
      <c r="C23" s="14">
        <v>0</v>
      </c>
      <c r="D23" s="13"/>
    </row>
    <row r="24" spans="2:4" x14ac:dyDescent="0.2">
      <c r="C24" s="3"/>
    </row>
    <row r="25" spans="2:4" x14ac:dyDescent="0.2">
      <c r="B25" s="38" t="s">
        <v>29</v>
      </c>
      <c r="C25" s="39"/>
      <c r="D25" s="40"/>
    </row>
    <row r="26" spans="2:4" ht="17.25" x14ac:dyDescent="0.3">
      <c r="B26" s="4" t="s">
        <v>15</v>
      </c>
      <c r="C26" s="7">
        <v>2100</v>
      </c>
      <c r="D26" s="15"/>
    </row>
    <row r="27" spans="2:4" x14ac:dyDescent="0.2">
      <c r="B27" s="4" t="s">
        <v>3</v>
      </c>
      <c r="C27" s="8">
        <v>1</v>
      </c>
      <c r="D27" s="6" t="s">
        <v>23</v>
      </c>
    </row>
    <row r="28" spans="2:4" x14ac:dyDescent="0.2">
      <c r="B28" s="4" t="s">
        <v>3</v>
      </c>
      <c r="C28" s="8">
        <f>+C27/12</f>
        <v>8.3333333333333329E-2</v>
      </c>
      <c r="D28" s="6" t="s">
        <v>9</v>
      </c>
    </row>
    <row r="29" spans="2:4" x14ac:dyDescent="0.2">
      <c r="B29" s="4"/>
      <c r="C29" s="5"/>
      <c r="D29" s="6"/>
    </row>
    <row r="30" spans="2:4" x14ac:dyDescent="0.2">
      <c r="B30" s="4" t="s">
        <v>5</v>
      </c>
      <c r="C30" s="10">
        <v>2.1000000000000001E-2</v>
      </c>
      <c r="D30" s="6" t="s">
        <v>6</v>
      </c>
    </row>
    <row r="31" spans="2:4" x14ac:dyDescent="0.2">
      <c r="B31" s="4" t="s">
        <v>5</v>
      </c>
      <c r="C31" s="10">
        <f>+LN(1+C30)</f>
        <v>2.0782539182528412E-2</v>
      </c>
      <c r="D31" s="6" t="s">
        <v>7</v>
      </c>
    </row>
    <row r="32" spans="2:4" x14ac:dyDescent="0.2">
      <c r="B32" s="4"/>
      <c r="C32" s="5"/>
      <c r="D32" s="6"/>
    </row>
    <row r="33" spans="2:4" ht="17.25" x14ac:dyDescent="0.3">
      <c r="B33" s="4" t="s">
        <v>14</v>
      </c>
      <c r="C33" s="21">
        <f>+C26*EXP(C31*C28)</f>
        <v>2103.6400955482818</v>
      </c>
      <c r="D33" s="6" t="s">
        <v>11</v>
      </c>
    </row>
    <row r="34" spans="2:4" ht="17.25" x14ac:dyDescent="0.3">
      <c r="B34" s="4" t="s">
        <v>14</v>
      </c>
      <c r="C34" s="22">
        <f>+C26*(1+C30)^C28</f>
        <v>2103.6400955482818</v>
      </c>
      <c r="D34" s="6" t="s">
        <v>11</v>
      </c>
    </row>
    <row r="35" spans="2:4" x14ac:dyDescent="0.2">
      <c r="B35" s="4"/>
      <c r="C35" s="5"/>
      <c r="D35" s="6"/>
    </row>
    <row r="36" spans="2:4" ht="17.25" x14ac:dyDescent="0.3">
      <c r="B36" s="4" t="s">
        <v>17</v>
      </c>
      <c r="C36" s="19">
        <f>+(C33-C20)*EXP(-C31*C28)</f>
        <v>242.36158005818089</v>
      </c>
      <c r="D36" s="6" t="s">
        <v>18</v>
      </c>
    </row>
    <row r="37" spans="2:4" ht="17.25" x14ac:dyDescent="0.3">
      <c r="B37" s="4" t="s">
        <v>17</v>
      </c>
      <c r="C37" s="20">
        <f>+C36*C9</f>
        <v>1211807.9002909046</v>
      </c>
      <c r="D37" s="6" t="s">
        <v>19</v>
      </c>
    </row>
    <row r="38" spans="2:4" x14ac:dyDescent="0.2">
      <c r="B38" s="4"/>
      <c r="C38" s="11"/>
      <c r="D38" s="6"/>
    </row>
    <row r="39" spans="2:4" ht="17.25" x14ac:dyDescent="0.3">
      <c r="B39" s="4" t="s">
        <v>20</v>
      </c>
      <c r="C39" s="11">
        <f>-C36</f>
        <v>-242.36158005818089</v>
      </c>
      <c r="D39" s="6" t="s">
        <v>18</v>
      </c>
    </row>
    <row r="40" spans="2:4" ht="17.25" x14ac:dyDescent="0.3">
      <c r="B40" s="4" t="s">
        <v>20</v>
      </c>
      <c r="C40" s="11">
        <f>-C37</f>
        <v>-1211807.9002909046</v>
      </c>
      <c r="D40" s="6" t="s">
        <v>19</v>
      </c>
    </row>
    <row r="41" spans="2:4" x14ac:dyDescent="0.2">
      <c r="B41" s="12"/>
      <c r="C41" s="16"/>
      <c r="D41" s="13"/>
    </row>
  </sheetData>
  <mergeCells count="2">
    <mergeCell ref="B2:D2"/>
    <mergeCell ref="B25:D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4DEEA-EF2A-4A8A-9463-7751D86D6E7A}">
  <dimension ref="B2:D36"/>
  <sheetViews>
    <sheetView showGridLines="0" zoomScale="175" zoomScaleNormal="175" workbookViewId="0">
      <selection activeCell="B2" sqref="B2:D2"/>
    </sheetView>
  </sheetViews>
  <sheetFormatPr baseColWidth="10" defaultRowHeight="14.25" x14ac:dyDescent="0.2"/>
  <cols>
    <col min="1" max="1" width="11.42578125" style="1"/>
    <col min="2" max="2" width="22.7109375" style="1" customWidth="1"/>
    <col min="3" max="3" width="21.140625" style="1" bestFit="1" customWidth="1"/>
    <col min="4" max="4" width="13.5703125" style="1" customWidth="1"/>
    <col min="5" max="5" width="11.42578125" style="1"/>
    <col min="6" max="6" width="13" style="1" bestFit="1" customWidth="1"/>
    <col min="7" max="16384" width="11.42578125" style="1"/>
  </cols>
  <sheetData>
    <row r="2" spans="2:4" x14ac:dyDescent="0.2">
      <c r="B2" s="38" t="s">
        <v>13</v>
      </c>
      <c r="C2" s="39"/>
      <c r="D2" s="40"/>
    </row>
    <row r="3" spans="2:4" x14ac:dyDescent="0.2">
      <c r="B3" s="4" t="s">
        <v>0</v>
      </c>
      <c r="C3" s="23" t="s">
        <v>30</v>
      </c>
      <c r="D3" s="6"/>
    </row>
    <row r="4" spans="2:4" ht="17.25" x14ac:dyDescent="0.3">
      <c r="B4" s="4" t="s">
        <v>42</v>
      </c>
      <c r="C4" s="11">
        <v>3631.54</v>
      </c>
      <c r="D4" s="6" t="s">
        <v>31</v>
      </c>
    </row>
    <row r="5" spans="2:4" x14ac:dyDescent="0.2">
      <c r="B5" s="4" t="s">
        <v>3</v>
      </c>
      <c r="C5" s="8">
        <v>180</v>
      </c>
      <c r="D5" s="6" t="s">
        <v>37</v>
      </c>
    </row>
    <row r="6" spans="2:4" x14ac:dyDescent="0.2">
      <c r="B6" s="4" t="s">
        <v>3</v>
      </c>
      <c r="C6" s="8">
        <f>6/12</f>
        <v>0.5</v>
      </c>
      <c r="D6" s="6" t="s">
        <v>9</v>
      </c>
    </row>
    <row r="7" spans="2:4" x14ac:dyDescent="0.2">
      <c r="B7" s="4"/>
      <c r="C7" s="8"/>
      <c r="D7" s="6"/>
    </row>
    <row r="8" spans="2:4" ht="17.25" x14ac:dyDescent="0.3">
      <c r="B8" s="4" t="s">
        <v>33</v>
      </c>
      <c r="C8" s="24">
        <v>2.138E-2</v>
      </c>
      <c r="D8" s="6" t="s">
        <v>6</v>
      </c>
    </row>
    <row r="9" spans="2:4" ht="17.25" x14ac:dyDescent="0.3">
      <c r="B9" s="4" t="s">
        <v>33</v>
      </c>
      <c r="C9" s="10">
        <f>+LN(1+C8)</f>
        <v>2.115465407239701E-2</v>
      </c>
      <c r="D9" s="6" t="s">
        <v>7</v>
      </c>
    </row>
    <row r="10" spans="2:4" ht="17.25" x14ac:dyDescent="0.3">
      <c r="B10" s="4" t="s">
        <v>34</v>
      </c>
      <c r="C10" s="25">
        <v>3.8425E-3</v>
      </c>
      <c r="D10" s="6" t="s">
        <v>35</v>
      </c>
    </row>
    <row r="11" spans="2:4" ht="17.25" x14ac:dyDescent="0.3">
      <c r="B11" s="4" t="s">
        <v>34</v>
      </c>
      <c r="C11" s="10">
        <f>+LN(1+C10)</f>
        <v>3.8351364537980983E-3</v>
      </c>
      <c r="D11" s="6" t="s">
        <v>7</v>
      </c>
    </row>
    <row r="12" spans="2:4" x14ac:dyDescent="0.2">
      <c r="B12" s="4"/>
      <c r="C12" s="10"/>
      <c r="D12" s="6"/>
    </row>
    <row r="13" spans="2:4" x14ac:dyDescent="0.2">
      <c r="B13" s="4" t="s">
        <v>36</v>
      </c>
      <c r="C13" s="26">
        <f>+(1+C8)/(1+C10)-1</f>
        <v>1.7470370102879773E-2</v>
      </c>
      <c r="D13" s="6" t="s">
        <v>6</v>
      </c>
    </row>
    <row r="14" spans="2:4" x14ac:dyDescent="0.2">
      <c r="B14" s="4" t="s">
        <v>36</v>
      </c>
      <c r="C14" s="27">
        <f>+C9-C11</f>
        <v>1.7319517618598911E-2</v>
      </c>
      <c r="D14" s="6" t="s">
        <v>7</v>
      </c>
    </row>
    <row r="15" spans="2:4" x14ac:dyDescent="0.2">
      <c r="B15" s="4"/>
      <c r="C15" s="10"/>
      <c r="D15" s="6"/>
    </row>
    <row r="16" spans="2:4" x14ac:dyDescent="0.2">
      <c r="B16" s="4" t="s">
        <v>16</v>
      </c>
      <c r="C16" s="28">
        <f>+C4*EXP((C9-C11)*C5/365)</f>
        <v>3662.6903024693629</v>
      </c>
      <c r="D16" s="6" t="s">
        <v>31</v>
      </c>
    </row>
    <row r="17" spans="2:4" x14ac:dyDescent="0.2">
      <c r="B17" s="4" t="s">
        <v>16</v>
      </c>
      <c r="C17" s="29">
        <f>+C4*(1+C13)^(C5/365)</f>
        <v>3662.6903024693638</v>
      </c>
      <c r="D17" s="6" t="s">
        <v>31</v>
      </c>
    </row>
    <row r="18" spans="2:4" x14ac:dyDescent="0.2">
      <c r="B18" s="4"/>
      <c r="C18" s="8"/>
      <c r="D18" s="6"/>
    </row>
    <row r="19" spans="2:4" x14ac:dyDescent="0.2">
      <c r="B19" s="12" t="s">
        <v>10</v>
      </c>
      <c r="C19" s="14">
        <v>0</v>
      </c>
      <c r="D19" s="13"/>
    </row>
    <row r="20" spans="2:4" x14ac:dyDescent="0.2">
      <c r="C20" s="3"/>
    </row>
    <row r="21" spans="2:4" x14ac:dyDescent="0.2">
      <c r="B21" s="38" t="s">
        <v>38</v>
      </c>
      <c r="C21" s="39"/>
      <c r="D21" s="40"/>
    </row>
    <row r="22" spans="2:4" ht="17.25" x14ac:dyDescent="0.3">
      <c r="B22" s="4" t="s">
        <v>39</v>
      </c>
      <c r="C22" s="9">
        <v>180000</v>
      </c>
      <c r="D22" s="6" t="s">
        <v>32</v>
      </c>
    </row>
    <row r="23" spans="2:4" x14ac:dyDescent="0.2">
      <c r="B23" s="4" t="s">
        <v>3</v>
      </c>
      <c r="C23" s="8">
        <v>180</v>
      </c>
      <c r="D23" s="6" t="s">
        <v>37</v>
      </c>
    </row>
    <row r="24" spans="2:4" x14ac:dyDescent="0.2">
      <c r="B24" s="4" t="s">
        <v>40</v>
      </c>
      <c r="C24" s="30">
        <v>0.9</v>
      </c>
      <c r="D24" s="6"/>
    </row>
    <row r="25" spans="2:4" ht="17.25" x14ac:dyDescent="0.3">
      <c r="B25" s="4" t="s">
        <v>21</v>
      </c>
      <c r="C25" s="9">
        <f>+C24*C22</f>
        <v>162000</v>
      </c>
      <c r="D25" s="6" t="s">
        <v>32</v>
      </c>
    </row>
    <row r="26" spans="2:4" x14ac:dyDescent="0.2">
      <c r="B26" s="4" t="s">
        <v>8</v>
      </c>
      <c r="C26" s="31">
        <f>+C17</f>
        <v>3662.6903024693638</v>
      </c>
      <c r="D26" s="6" t="s">
        <v>31</v>
      </c>
    </row>
    <row r="27" spans="2:4" x14ac:dyDescent="0.2">
      <c r="B27" s="12" t="s">
        <v>44</v>
      </c>
      <c r="C27" s="32" t="s">
        <v>45</v>
      </c>
      <c r="D27" s="13"/>
    </row>
    <row r="28" spans="2:4" x14ac:dyDescent="0.2">
      <c r="C28" s="2"/>
    </row>
    <row r="29" spans="2:4" x14ac:dyDescent="0.2">
      <c r="B29" s="38" t="s">
        <v>41</v>
      </c>
      <c r="C29" s="39"/>
      <c r="D29" s="40"/>
    </row>
    <row r="30" spans="2:4" ht="17.25" x14ac:dyDescent="0.3">
      <c r="B30" s="4" t="s">
        <v>43</v>
      </c>
      <c r="C30" s="11">
        <v>3510.22</v>
      </c>
      <c r="D30" s="6" t="s">
        <v>31</v>
      </c>
    </row>
    <row r="31" spans="2:4" x14ac:dyDescent="0.2">
      <c r="B31" s="4"/>
      <c r="C31" s="23"/>
      <c r="D31" s="6"/>
    </row>
    <row r="32" spans="2:4" x14ac:dyDescent="0.2">
      <c r="B32" s="4" t="s">
        <v>46</v>
      </c>
      <c r="C32" s="33">
        <f>+C30*C22</f>
        <v>631839600</v>
      </c>
      <c r="D32" s="6" t="s">
        <v>31</v>
      </c>
    </row>
    <row r="33" spans="2:4" x14ac:dyDescent="0.2">
      <c r="B33" s="4" t="s">
        <v>47</v>
      </c>
      <c r="C33" s="33">
        <f>+(C26-C30)*C25</f>
        <v>24700189.00003697</v>
      </c>
      <c r="D33" s="6" t="s">
        <v>31</v>
      </c>
    </row>
    <row r="34" spans="2:4" x14ac:dyDescent="0.2">
      <c r="B34" s="35" t="s">
        <v>48</v>
      </c>
      <c r="C34" s="34">
        <f>SUM(C32:C33)</f>
        <v>656539789.00003695</v>
      </c>
      <c r="D34" s="6" t="s">
        <v>31</v>
      </c>
    </row>
    <row r="35" spans="2:4" x14ac:dyDescent="0.2">
      <c r="B35" s="4"/>
      <c r="C35" s="23"/>
      <c r="D35" s="6"/>
    </row>
    <row r="36" spans="2:4" x14ac:dyDescent="0.2">
      <c r="B36" s="36" t="s">
        <v>49</v>
      </c>
      <c r="C36" s="37">
        <f>+C34/C22</f>
        <v>3647.4432722224274</v>
      </c>
      <c r="D36" s="13" t="s">
        <v>31</v>
      </c>
    </row>
  </sheetData>
  <mergeCells count="3">
    <mergeCell ref="B2:D2"/>
    <mergeCell ref="B21:D21"/>
    <mergeCell ref="B29:D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Sin ingresos</vt:lpstr>
      <vt:lpstr>Con ingresos $</vt:lpstr>
      <vt:lpstr>Con ingresos 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JIMÉNEZ</dc:creator>
  <cp:lastModifiedBy>MIGUEL JIMÉNEZ</cp:lastModifiedBy>
  <dcterms:created xsi:type="dcterms:W3CDTF">2020-07-08T20:50:07Z</dcterms:created>
  <dcterms:modified xsi:type="dcterms:W3CDTF">2020-08-28T00:25:17Z</dcterms:modified>
</cp:coreProperties>
</file>