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Talleres\"/>
    </mc:Choice>
  </mc:AlternateContent>
  <xr:revisionPtr revIDLastSave="0" documentId="13_ncr:1_{1D9C8831-3CEE-42AF-A885-A032FCEA7FE0}" xr6:coauthVersionLast="47" xr6:coauthVersionMax="47" xr10:uidLastSave="{00000000-0000-0000-0000-000000000000}"/>
  <bookViews>
    <workbookView xWindow="-120" yWindow="-120" windowWidth="29040" windowHeight="15840" xr2:uid="{C2EC346C-2153-4BBF-8C38-50AA9F0B61E0}"/>
  </bookViews>
  <sheets>
    <sheet name="HERME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9" i="1" s="1"/>
  <c r="C64" i="1" s="1"/>
  <c r="C66" i="1" s="1"/>
  <c r="B53" i="1"/>
  <c r="B59" i="1" s="1"/>
  <c r="B64" i="1" s="1"/>
  <c r="B66" i="1" s="1"/>
  <c r="C46" i="1"/>
  <c r="B46" i="1"/>
  <c r="C40" i="1"/>
  <c r="B40" i="1"/>
  <c r="E40" i="1"/>
  <c r="D40" i="1"/>
  <c r="C32" i="1"/>
  <c r="B32" i="1"/>
  <c r="C24" i="1"/>
  <c r="B24" i="1"/>
  <c r="C11" i="1"/>
  <c r="B11" i="1"/>
  <c r="E11" i="1"/>
  <c r="D11" i="1"/>
  <c r="B25" i="1" l="1"/>
  <c r="C25" i="1"/>
  <c r="B41" i="1"/>
  <c r="C41" i="1"/>
  <c r="C47" i="1" l="1"/>
  <c r="B47" i="1"/>
  <c r="D53" i="1" l="1"/>
  <c r="D59" i="1" s="1"/>
  <c r="E53" i="1"/>
  <c r="E59" i="1" s="1"/>
  <c r="D46" i="1"/>
  <c r="E46" i="1"/>
  <c r="D32" i="1"/>
  <c r="E32" i="1"/>
  <c r="D24" i="1"/>
  <c r="E24" i="1"/>
  <c r="E41" i="1" l="1"/>
  <c r="E47" i="1" s="1"/>
  <c r="D41" i="1"/>
  <c r="D25" i="1"/>
  <c r="E25" i="1"/>
  <c r="E64" i="1" l="1"/>
  <c r="D47" i="1"/>
  <c r="D64" i="1"/>
  <c r="E66" i="1" l="1"/>
  <c r="D66" i="1"/>
</calcChain>
</file>

<file path=xl/sharedStrings.xml><?xml version="1.0" encoding="utf-8"?>
<sst xmlns="http://schemas.openxmlformats.org/spreadsheetml/2006/main" count="63" uniqueCount="63">
  <si>
    <t>Ingresos de actividades ordinarias</t>
  </si>
  <si>
    <t>Costo de ventas</t>
  </si>
  <si>
    <t>Ganancia bruta</t>
  </si>
  <si>
    <t>Otros ingresos</t>
  </si>
  <si>
    <t>Costos de distribución</t>
  </si>
  <si>
    <t>Gastos de administración</t>
  </si>
  <si>
    <t>Otros gastos</t>
  </si>
  <si>
    <t>Otras ganancias (pérdidas)</t>
  </si>
  <si>
    <t>Ganancia (pérdida) por actividades de operación</t>
  </si>
  <si>
    <t>Ingresos financieros</t>
  </si>
  <si>
    <t>Costos financieros</t>
  </si>
  <si>
    <t>Ganancia (pérdida), antes de impuestos</t>
  </si>
  <si>
    <t>Ingreso (gasto) por impuestos</t>
  </si>
  <si>
    <t>Ganancia (pérdida) procedente de operaciones continuadas</t>
  </si>
  <si>
    <t>C.I. HERMECO S.A.</t>
  </si>
  <si>
    <t>C1410 - Confección de prendas de vestir, excepto prendas de piel</t>
  </si>
  <si>
    <t>Efectivo y equivalentes al efectivo</t>
  </si>
  <si>
    <t>Cuentas comerciales por cobrar y otras cuentas por cobrar corrientes</t>
  </si>
  <si>
    <t>Inventarios corrientes</t>
  </si>
  <si>
    <t>Activos por impuestos corrientes, corriente</t>
  </si>
  <si>
    <t>Otros activos financieros corrientes</t>
  </si>
  <si>
    <t>Otros activos no financieros corrientes</t>
  </si>
  <si>
    <t>Activos corrientes totales</t>
  </si>
  <si>
    <t>Propiedad de inversión</t>
  </si>
  <si>
    <t>Propiedades, planta y equipo</t>
  </si>
  <si>
    <t>Plusvalía</t>
  </si>
  <si>
    <t>Activos intangibles distintos de la plusvalía</t>
  </si>
  <si>
    <t>Inversiones en subsidiarias, negocios conjuntos y asociadas</t>
  </si>
  <si>
    <t>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</si>
  <si>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</si>
  <si>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</si>
  <si>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</si>
  <si>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</si>
  <si>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</si>
  <si>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</si>
  <si>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</si>
  <si>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</si>
  <si>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</si>
  <si>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</si>
  <si>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</si>
  <si>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</si>
  <si>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</si>
  <si>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Pasivos corrientes totales</t>
  </si>
  <si>
    <t>Provisiones no corrientes por beneficios a los empleados</t>
  </si>
  <si>
    <t>Otras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</si>
  <si>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</si>
  <si>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</si>
  <si>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</si>
  <si>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</si>
  <si>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</si>
  <si>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</si>
  <si>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</si>
  <si>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Capital emitido</t>
  </si>
  <si>
    <t>Prima de emisión</t>
  </si>
  <si>
    <t>Otras reservas</t>
  </si>
  <si>
    <t>Ganancias acumuladas</t>
  </si>
  <si>
    <t>Patrimonio total</t>
  </si>
  <si>
    <t>Total de patrimonio y pasivos</t>
  </si>
  <si>
    <t>Activos no corrientes distintos al efectivo pignorados como garantía</t>
  </si>
  <si>
    <t>Deterioro</t>
  </si>
  <si>
    <t>Participación en las ganancias (pérdidas) de Subsidiarias</t>
  </si>
  <si>
    <t>Cifran en miles de pesos</t>
  </si>
  <si>
    <t>Depreciación y 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</si>
</sst>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name val="Franklin Gothic Book"/>
      <family val="2"/>
    </font>
    <font>
      <b/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5" fontId="2" fillId="0" borderId="0" xfId="1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6" fontId="0" fillId="0" borderId="0" xfId="0" applyNumberFormat="1"/>
    <xf numFmtId="6" fontId="5" fillId="0" borderId="0" xfId="0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right" vertical="center"/>
    </xf>
    <xf numFmtId="0" fontId="0" fillId="0" borderId="0" xfId="0" applyFill="1"/>
  </cellXfs>
  <cellStyles count="2">
    <cellStyle name="Comma 28" xfId="1" xr:uid="{E3397F69-E115-4072-80E7-32A9019BFD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6347-9BCA-4D70-BBEE-7FE0340E8DE9}">
  <dimension ref="A1:E69"/>
  <sheetViews>
    <sheetView showGridLines="0" tabSelected="1" zoomScale="115" zoomScaleNormal="115" workbookViewId="0"/>
  </sheetViews>
  <sheetFormatPr baseColWidth="10" defaultRowHeight="15" x14ac:dyDescent="0.25"/>
  <cols>
    <col min="1" max="1" width="63" customWidth="1"/>
    <col min="2" max="5" width="18.42578125" bestFit="1" customWidth="1"/>
  </cols>
  <sheetData>
    <row r="1" spans="1:5" ht="16.5" x14ac:dyDescent="0.25">
      <c r="A1" s="5" t="s">
        <v>14</v>
      </c>
      <c r="B1" s="1"/>
      <c r="C1" s="1"/>
    </row>
    <row r="2" spans="1:5" ht="16.5" x14ac:dyDescent="0.25">
      <c r="A2" s="5" t="s">
        <v>15</v>
      </c>
      <c r="B2" s="1"/>
      <c r="C2" s="1"/>
    </row>
    <row r="3" spans="1:5" ht="16.5" x14ac:dyDescent="0.25">
      <c r="A3" s="1" t="s">
        <v>61</v>
      </c>
      <c r="B3" s="1"/>
      <c r="C3" s="1"/>
    </row>
    <row r="4" spans="1:5" ht="16.5" x14ac:dyDescent="0.25">
      <c r="A4" s="1"/>
      <c r="B4" s="3">
        <v>2017</v>
      </c>
      <c r="C4" s="3">
        <v>2018</v>
      </c>
      <c r="D4" s="3">
        <v>2019</v>
      </c>
      <c r="E4" s="3">
        <v>2020</v>
      </c>
    </row>
    <row r="5" spans="1:5" ht="16.5" x14ac:dyDescent="0.25">
      <c r="A5" s="1" t="s">
        <v>16</v>
      </c>
      <c r="B5" s="2">
        <v>5397609</v>
      </c>
      <c r="C5" s="2">
        <v>5622167</v>
      </c>
      <c r="D5" s="2">
        <v>3887907</v>
      </c>
      <c r="E5" s="2">
        <v>5794940</v>
      </c>
    </row>
    <row r="6" spans="1:5" s="9" customFormat="1" ht="16.5" x14ac:dyDescent="0.25">
      <c r="A6" s="1" t="s">
        <v>17</v>
      </c>
      <c r="B6" s="2">
        <v>30299202</v>
      </c>
      <c r="C6" s="2">
        <v>27303567</v>
      </c>
      <c r="D6" s="2">
        <v>29041961</v>
      </c>
      <c r="E6" s="2">
        <v>27887200</v>
      </c>
    </row>
    <row r="7" spans="1:5" s="9" customFormat="1" ht="16.5" x14ac:dyDescent="0.25">
      <c r="A7" s="1" t="s">
        <v>18</v>
      </c>
      <c r="B7" s="2">
        <v>75914842</v>
      </c>
      <c r="C7" s="2">
        <v>69540469</v>
      </c>
      <c r="D7" s="2">
        <v>80475660</v>
      </c>
      <c r="E7" s="2">
        <v>58725264</v>
      </c>
    </row>
    <row r="8" spans="1:5" ht="16.5" x14ac:dyDescent="0.25">
      <c r="A8" s="1" t="s">
        <v>19</v>
      </c>
      <c r="B8" s="2">
        <v>3942133</v>
      </c>
      <c r="C8" s="2">
        <v>2290204</v>
      </c>
      <c r="D8" s="2">
        <v>862827</v>
      </c>
      <c r="E8" s="2">
        <v>3808739</v>
      </c>
    </row>
    <row r="9" spans="1:5" ht="16.5" x14ac:dyDescent="0.25">
      <c r="A9" s="1" t="s">
        <v>20</v>
      </c>
      <c r="B9" s="2"/>
      <c r="C9" s="2"/>
      <c r="D9" s="2"/>
      <c r="E9" s="2"/>
    </row>
    <row r="10" spans="1:5" ht="16.5" x14ac:dyDescent="0.25">
      <c r="A10" s="1" t="s">
        <v>21</v>
      </c>
      <c r="B10" s="2"/>
      <c r="C10" s="2"/>
      <c r="D10" s="2"/>
      <c r="E10" s="2"/>
    </row>
    <row r="11" spans="1:5" ht="16.5" x14ac:dyDescent="0.25">
      <c r="A11" s="5" t="s">
        <v>22</v>
      </c>
      <c r="B11" s="4">
        <f>SUM(B5:B10)</f>
        <v>115553786</v>
      </c>
      <c r="C11" s="4">
        <f t="shared" ref="C11" si="0">SUM(C5:C10)</f>
        <v>104756407</v>
      </c>
      <c r="D11" s="4">
        <f>SUM(D5:D10)</f>
        <v>114268355</v>
      </c>
      <c r="E11" s="4">
        <f>SUM(E5:E10)</f>
        <v>96216143</v>
      </c>
    </row>
    <row r="12" spans="1:5" ht="16.5" x14ac:dyDescent="0.25">
      <c r="A12" s="1" t="s">
        <v>23</v>
      </c>
      <c r="B12" s="2"/>
      <c r="C12" s="2"/>
      <c r="D12" s="2"/>
      <c r="E12" s="2"/>
    </row>
    <row r="13" spans="1:5" ht="16.5" x14ac:dyDescent="0.25">
      <c r="A13" s="1" t="s">
        <v>24</v>
      </c>
      <c r="B13" s="2">
        <v>12186118</v>
      </c>
      <c r="C13" s="2">
        <v>12713655</v>
      </c>
      <c r="D13" s="2">
        <v>13272886</v>
      </c>
      <c r="E13" s="2">
        <v>11329615</v>
      </c>
    </row>
    <row r="14" spans="1:5" ht="16.5" x14ac:dyDescent="0.25">
      <c r="A14" s="1" t="s">
        <v>25</v>
      </c>
      <c r="B14" s="2"/>
      <c r="C14" s="2"/>
      <c r="D14" s="2"/>
      <c r="E14" s="2"/>
    </row>
    <row r="15" spans="1:5" ht="16.5" x14ac:dyDescent="0.25">
      <c r="A15" s="1" t="s">
        <v>26</v>
      </c>
      <c r="B15" s="2">
        <v>2690768</v>
      </c>
      <c r="C15" s="2">
        <v>1241980</v>
      </c>
      <c r="D15" s="2">
        <v>1480074</v>
      </c>
      <c r="E15" s="2">
        <v>925238</v>
      </c>
    </row>
    <row r="16" spans="1:5" ht="16.5" x14ac:dyDescent="0.25">
      <c r="A16" s="1" t="s">
        <v>27</v>
      </c>
      <c r="B16" s="2">
        <v>307621</v>
      </c>
      <c r="C16" s="2">
        <v>302457</v>
      </c>
      <c r="D16" s="2">
        <v>756022</v>
      </c>
      <c r="E16" s="2">
        <v>863418</v>
      </c>
    </row>
    <row r="17" spans="1:5" ht="16.5" x14ac:dyDescent="0.25">
      <c r="A17" s="1" t="s">
        <v>28</v>
      </c>
      <c r="B17" s="2"/>
      <c r="C17" s="2"/>
      <c r="D17" s="2"/>
      <c r="E17" s="2"/>
    </row>
    <row r="18" spans="1:5" ht="16.5" x14ac:dyDescent="0.25">
      <c r="A18" s="1" t="s">
        <v>29</v>
      </c>
      <c r="B18" s="2"/>
      <c r="C18" s="2"/>
      <c r="D18" s="2"/>
      <c r="E18" s="2"/>
    </row>
    <row r="19" spans="1:5" ht="16.5" x14ac:dyDescent="0.25">
      <c r="A19" s="1" t="s">
        <v>30</v>
      </c>
      <c r="B19" s="2">
        <v>888874</v>
      </c>
      <c r="C19" s="2">
        <v>157608</v>
      </c>
      <c r="D19" s="2">
        <v>1022423</v>
      </c>
      <c r="E19" s="2">
        <v>2260077</v>
      </c>
    </row>
    <row r="20" spans="1:5" ht="16.5" x14ac:dyDescent="0.25">
      <c r="A20" s="1" t="s">
        <v>31</v>
      </c>
      <c r="B20" s="2"/>
      <c r="C20" s="2"/>
      <c r="D20" s="2"/>
      <c r="E20" s="2"/>
    </row>
    <row r="21" spans="1:5" ht="16.5" x14ac:dyDescent="0.25">
      <c r="A21" s="1" t="s">
        <v>32</v>
      </c>
      <c r="B21" s="2"/>
      <c r="C21" s="2"/>
      <c r="D21" s="2"/>
      <c r="E21" s="2"/>
    </row>
    <row r="22" spans="1:5" ht="16.5" x14ac:dyDescent="0.25">
      <c r="A22" s="1" t="s">
        <v>33</v>
      </c>
      <c r="B22" s="2"/>
      <c r="C22" s="2"/>
      <c r="D22" s="2">
        <v>12239711</v>
      </c>
      <c r="E22" s="2">
        <v>7528609</v>
      </c>
    </row>
    <row r="23" spans="1:5" ht="16.5" x14ac:dyDescent="0.25">
      <c r="A23" s="1" t="s">
        <v>58</v>
      </c>
      <c r="B23" s="2"/>
      <c r="C23" s="2"/>
      <c r="D23" s="2"/>
      <c r="E23" s="2">
        <v>100000</v>
      </c>
    </row>
    <row r="24" spans="1:5" ht="16.5" x14ac:dyDescent="0.25">
      <c r="A24" s="5" t="s">
        <v>34</v>
      </c>
      <c r="B24" s="4">
        <f>SUM(B12:B23)</f>
        <v>16073381</v>
      </c>
      <c r="C24" s="4">
        <f t="shared" ref="C24" si="1">SUM(C12:C23)</f>
        <v>14415700</v>
      </c>
      <c r="D24" s="4">
        <f>SUM(D12:D23)</f>
        <v>28771116</v>
      </c>
      <c r="E24" s="4">
        <f>SUM(E12:E23)</f>
        <v>23006957</v>
      </c>
    </row>
    <row r="25" spans="1:5" ht="16.5" x14ac:dyDescent="0.25">
      <c r="A25" s="5" t="s">
        <v>35</v>
      </c>
      <c r="B25" s="4">
        <f>+B11+B24</f>
        <v>131627167</v>
      </c>
      <c r="C25" s="4">
        <f t="shared" ref="C25" si="2">+C11+C24</f>
        <v>119172107</v>
      </c>
      <c r="D25" s="4">
        <f>+D11+D24</f>
        <v>143039471</v>
      </c>
      <c r="E25" s="4">
        <f>+E11+E24</f>
        <v>119223100</v>
      </c>
    </row>
    <row r="26" spans="1:5" ht="16.5" x14ac:dyDescent="0.25">
      <c r="A26" s="1" t="s">
        <v>36</v>
      </c>
      <c r="B26" s="2">
        <v>2062466</v>
      </c>
      <c r="C26" s="2">
        <v>2103894</v>
      </c>
      <c r="D26" s="2">
        <v>2418730</v>
      </c>
      <c r="E26" s="2">
        <v>2160155</v>
      </c>
    </row>
    <row r="27" spans="1:5" ht="16.5" x14ac:dyDescent="0.25">
      <c r="A27" s="1" t="s">
        <v>37</v>
      </c>
      <c r="B27" s="2">
        <v>6550</v>
      </c>
      <c r="C27" s="2">
        <v>6550</v>
      </c>
      <c r="D27" s="2">
        <v>6550</v>
      </c>
      <c r="E27" s="2"/>
    </row>
    <row r="28" spans="1:5" ht="16.5" x14ac:dyDescent="0.25">
      <c r="A28" s="1" t="s">
        <v>38</v>
      </c>
      <c r="B28" s="2">
        <v>39040754</v>
      </c>
      <c r="C28" s="2">
        <v>35235724</v>
      </c>
      <c r="D28" s="2">
        <v>47335682</v>
      </c>
      <c r="E28" s="2">
        <v>35717797</v>
      </c>
    </row>
    <row r="29" spans="1:5" ht="16.5" x14ac:dyDescent="0.25">
      <c r="A29" s="1" t="s">
        <v>39</v>
      </c>
      <c r="B29" s="2">
        <v>11785397</v>
      </c>
      <c r="C29" s="2">
        <v>12499793</v>
      </c>
      <c r="D29" s="2">
        <v>12183401</v>
      </c>
      <c r="E29" s="2">
        <v>10630000</v>
      </c>
    </row>
    <row r="30" spans="1:5" ht="16.5" x14ac:dyDescent="0.25">
      <c r="A30" s="1" t="s">
        <v>40</v>
      </c>
      <c r="B30" s="2">
        <v>50305491</v>
      </c>
      <c r="C30" s="2">
        <v>40433811</v>
      </c>
      <c r="D30" s="2">
        <v>42109493</v>
      </c>
      <c r="E30" s="2">
        <v>35928212</v>
      </c>
    </row>
    <row r="31" spans="1:5" ht="16.5" x14ac:dyDescent="0.25">
      <c r="A31" s="1" t="s">
        <v>41</v>
      </c>
      <c r="B31" s="2"/>
      <c r="C31" s="2"/>
      <c r="D31" s="2"/>
      <c r="E31" s="2"/>
    </row>
    <row r="32" spans="1:5" ht="16.5" x14ac:dyDescent="0.25">
      <c r="A32" s="5" t="s">
        <v>42</v>
      </c>
      <c r="B32" s="4">
        <f>SUM(B26:B31)</f>
        <v>103200658</v>
      </c>
      <c r="C32" s="4">
        <f t="shared" ref="C32" si="3">SUM(C26:C31)</f>
        <v>90279772</v>
      </c>
      <c r="D32" s="4">
        <f>SUM(D26:D31)</f>
        <v>104053856</v>
      </c>
      <c r="E32" s="4">
        <f>SUM(E26:E31)</f>
        <v>84436164</v>
      </c>
    </row>
    <row r="33" spans="1:5" ht="16.5" x14ac:dyDescent="0.25">
      <c r="A33" s="1" t="s">
        <v>43</v>
      </c>
      <c r="B33" s="2"/>
      <c r="C33" s="2"/>
      <c r="D33" s="2"/>
      <c r="E33" s="2"/>
    </row>
    <row r="34" spans="1:5" ht="16.5" x14ac:dyDescent="0.25">
      <c r="A34" s="1" t="s">
        <v>44</v>
      </c>
      <c r="B34" s="2"/>
      <c r="C34" s="2"/>
      <c r="D34" s="2"/>
      <c r="E34" s="2"/>
    </row>
    <row r="35" spans="1:5" ht="16.5" x14ac:dyDescent="0.25">
      <c r="A35" s="1" t="s">
        <v>45</v>
      </c>
      <c r="B35" s="2"/>
      <c r="C35" s="2"/>
      <c r="D35" s="2">
        <v>8100667</v>
      </c>
      <c r="E35" s="2">
        <v>4791021</v>
      </c>
    </row>
    <row r="36" spans="1:5" ht="16.5" x14ac:dyDescent="0.25">
      <c r="A36" s="1" t="s">
        <v>46</v>
      </c>
      <c r="B36" s="2"/>
      <c r="C36" s="2"/>
      <c r="D36" s="2"/>
      <c r="E36" s="2"/>
    </row>
    <row r="37" spans="1:5" ht="16.5" x14ac:dyDescent="0.25">
      <c r="A37" s="1" t="s">
        <v>47</v>
      </c>
      <c r="B37" s="2"/>
      <c r="C37" s="2"/>
      <c r="D37" s="2"/>
      <c r="E37" s="2"/>
    </row>
    <row r="38" spans="1:5" ht="16.5" x14ac:dyDescent="0.25">
      <c r="A38" s="1" t="s">
        <v>48</v>
      </c>
      <c r="B38" s="2">
        <v>2916667</v>
      </c>
      <c r="C38" s="2">
        <v>2750000</v>
      </c>
      <c r="D38" s="2">
        <v>2035607</v>
      </c>
      <c r="E38" s="2">
        <v>7430004</v>
      </c>
    </row>
    <row r="39" spans="1:5" ht="16.5" x14ac:dyDescent="0.25">
      <c r="A39" s="1" t="s">
        <v>49</v>
      </c>
      <c r="B39" s="2"/>
      <c r="C39" s="2"/>
      <c r="D39" s="2"/>
      <c r="E39" s="2"/>
    </row>
    <row r="40" spans="1:5" ht="16.5" x14ac:dyDescent="0.25">
      <c r="A40" s="5" t="s">
        <v>50</v>
      </c>
      <c r="B40" s="4">
        <f>SUM(B33:B39)</f>
        <v>2916667</v>
      </c>
      <c r="C40" s="4">
        <f t="shared" ref="C40" si="4">SUM(C33:C39)</f>
        <v>2750000</v>
      </c>
      <c r="D40" s="4">
        <f>SUM(D33:D39)</f>
        <v>10136274</v>
      </c>
      <c r="E40" s="4">
        <f>SUM(E33:E39)</f>
        <v>12221025</v>
      </c>
    </row>
    <row r="41" spans="1:5" ht="16.5" x14ac:dyDescent="0.25">
      <c r="A41" s="5" t="s">
        <v>51</v>
      </c>
      <c r="B41" s="4">
        <f>+B32+B40</f>
        <v>106117325</v>
      </c>
      <c r="C41" s="4">
        <f t="shared" ref="C41" si="5">+C32+C40</f>
        <v>93029772</v>
      </c>
      <c r="D41" s="4">
        <f>+D32+D40</f>
        <v>114190130</v>
      </c>
      <c r="E41" s="4">
        <f>+E32+E40</f>
        <v>96657189</v>
      </c>
    </row>
    <row r="42" spans="1:5" ht="16.5" x14ac:dyDescent="0.25">
      <c r="A42" s="1" t="s">
        <v>52</v>
      </c>
      <c r="B42" s="2">
        <v>9281</v>
      </c>
      <c r="C42" s="2">
        <v>9281</v>
      </c>
      <c r="D42" s="2">
        <v>9281</v>
      </c>
      <c r="E42" s="2">
        <v>9281</v>
      </c>
    </row>
    <row r="43" spans="1:5" ht="16.5" x14ac:dyDescent="0.25">
      <c r="A43" s="1" t="s">
        <v>53</v>
      </c>
      <c r="B43" s="2">
        <v>8162686</v>
      </c>
      <c r="C43" s="2">
        <v>8162686</v>
      </c>
      <c r="D43" s="2">
        <v>8162686</v>
      </c>
      <c r="E43" s="2">
        <v>8162686</v>
      </c>
    </row>
    <row r="44" spans="1:5" ht="16.5" x14ac:dyDescent="0.25">
      <c r="A44" s="1" t="s">
        <v>54</v>
      </c>
      <c r="B44" s="2">
        <v>9236789</v>
      </c>
      <c r="C44" s="2">
        <v>9236789</v>
      </c>
      <c r="D44" s="2">
        <v>9710212</v>
      </c>
      <c r="E44" s="2">
        <v>12282219</v>
      </c>
    </row>
    <row r="45" spans="1:5" ht="16.5" x14ac:dyDescent="0.25">
      <c r="A45" s="1" t="s">
        <v>55</v>
      </c>
      <c r="B45" s="2">
        <v>8101086</v>
      </c>
      <c r="C45" s="2">
        <v>8733579</v>
      </c>
      <c r="D45" s="2">
        <v>10967162</v>
      </c>
      <c r="E45" s="2">
        <v>2111725</v>
      </c>
    </row>
    <row r="46" spans="1:5" ht="16.5" x14ac:dyDescent="0.25">
      <c r="A46" s="5" t="s">
        <v>56</v>
      </c>
      <c r="B46" s="4">
        <f>SUM(B42:B45)</f>
        <v>25509842</v>
      </c>
      <c r="C46" s="4">
        <f t="shared" ref="C46" si="6">SUM(C42:C45)</f>
        <v>26142335</v>
      </c>
      <c r="D46" s="4">
        <f>SUM(D42:D45)</f>
        <v>28849341</v>
      </c>
      <c r="E46" s="4">
        <f>SUM(E42:E45)</f>
        <v>22565911</v>
      </c>
    </row>
    <row r="47" spans="1:5" ht="16.5" x14ac:dyDescent="0.25">
      <c r="A47" s="5" t="s">
        <v>57</v>
      </c>
      <c r="B47" s="4">
        <f>+B41+B46</f>
        <v>131627167</v>
      </c>
      <c r="C47" s="4">
        <f t="shared" ref="C47" si="7">+C41+C46</f>
        <v>119172107</v>
      </c>
      <c r="D47" s="4">
        <f>+D41+D46</f>
        <v>143039471</v>
      </c>
      <c r="E47" s="4">
        <f>+E41+E46</f>
        <v>119223100</v>
      </c>
    </row>
    <row r="48" spans="1:5" ht="16.5" x14ac:dyDescent="0.25">
      <c r="A48" s="1"/>
    </row>
    <row r="49" spans="1:5" ht="16.5" x14ac:dyDescent="0.25">
      <c r="A49" s="1"/>
      <c r="B49" s="1"/>
      <c r="C49" s="1"/>
      <c r="D49" s="6"/>
    </row>
    <row r="50" spans="1:5" ht="16.5" x14ac:dyDescent="0.25">
      <c r="A50" s="1"/>
      <c r="B50" s="3">
        <v>2017</v>
      </c>
      <c r="C50" s="3">
        <v>2018</v>
      </c>
      <c r="D50" s="3">
        <v>2019</v>
      </c>
      <c r="E50" s="3">
        <v>2020</v>
      </c>
    </row>
    <row r="51" spans="1:5" ht="16.5" x14ac:dyDescent="0.25">
      <c r="A51" s="1" t="s">
        <v>0</v>
      </c>
      <c r="B51" s="2">
        <v>235490023</v>
      </c>
      <c r="C51" s="2">
        <v>228838971</v>
      </c>
      <c r="D51" s="2">
        <v>239475634</v>
      </c>
      <c r="E51" s="2">
        <v>207465299</v>
      </c>
    </row>
    <row r="52" spans="1:5" ht="16.5" x14ac:dyDescent="0.25">
      <c r="A52" s="1" t="s">
        <v>1</v>
      </c>
      <c r="B52" s="2">
        <v>128125184</v>
      </c>
      <c r="C52" s="2">
        <v>117866792</v>
      </c>
      <c r="D52" s="2">
        <v>126234757</v>
      </c>
      <c r="E52" s="2">
        <v>116501031</v>
      </c>
    </row>
    <row r="53" spans="1:5" ht="16.5" x14ac:dyDescent="0.25">
      <c r="A53" s="5" t="s">
        <v>2</v>
      </c>
      <c r="B53" s="4">
        <f>+B51-B52</f>
        <v>107364839</v>
      </c>
      <c r="C53" s="4">
        <f t="shared" ref="C53" si="8">+C51-C52</f>
        <v>110972179</v>
      </c>
      <c r="D53" s="4">
        <f>+D51-D52</f>
        <v>113240877</v>
      </c>
      <c r="E53" s="4">
        <f>+E51-E52</f>
        <v>90964268</v>
      </c>
    </row>
    <row r="54" spans="1:5" ht="16.5" x14ac:dyDescent="0.25">
      <c r="A54" s="1" t="s">
        <v>3</v>
      </c>
      <c r="B54" s="2">
        <v>358212</v>
      </c>
      <c r="C54" s="2">
        <v>3249730</v>
      </c>
      <c r="D54" s="2"/>
      <c r="E54" s="2"/>
    </row>
    <row r="55" spans="1:5" ht="16.5" x14ac:dyDescent="0.25">
      <c r="A55" s="1" t="s">
        <v>4</v>
      </c>
      <c r="B55" s="2">
        <v>58377878</v>
      </c>
      <c r="C55" s="2">
        <v>63484981</v>
      </c>
      <c r="D55" s="2">
        <v>55818911</v>
      </c>
      <c r="E55" s="2">
        <v>48332095</v>
      </c>
    </row>
    <row r="56" spans="1:5" ht="16.5" x14ac:dyDescent="0.25">
      <c r="A56" s="1" t="s">
        <v>5</v>
      </c>
      <c r="B56" s="2">
        <v>34881866</v>
      </c>
      <c r="C56" s="2">
        <v>33016614</v>
      </c>
      <c r="D56" s="2">
        <v>37340441</v>
      </c>
      <c r="E56" s="2">
        <v>35419043</v>
      </c>
    </row>
    <row r="57" spans="1:5" ht="16.5" x14ac:dyDescent="0.25">
      <c r="A57" s="1" t="s">
        <v>6</v>
      </c>
      <c r="B57" s="2">
        <v>1442528</v>
      </c>
      <c r="C57" s="2">
        <v>1381332</v>
      </c>
      <c r="D57" s="2">
        <v>2148605</v>
      </c>
      <c r="E57" s="2">
        <v>2351914</v>
      </c>
    </row>
    <row r="58" spans="1:5" ht="16.5" x14ac:dyDescent="0.25">
      <c r="A58" s="1" t="s">
        <v>7</v>
      </c>
      <c r="B58" s="2"/>
      <c r="C58" s="2"/>
      <c r="D58" s="2"/>
      <c r="E58" s="2"/>
    </row>
    <row r="59" spans="1:5" ht="16.5" x14ac:dyDescent="0.25">
      <c r="A59" s="5" t="s">
        <v>8</v>
      </c>
      <c r="B59" s="4">
        <f>+B53+B54-B55-B56-B57+B58</f>
        <v>13020779</v>
      </c>
      <c r="C59" s="4">
        <f t="shared" ref="C59" si="9">+C53+C54-C55-C56-C57+C58</f>
        <v>16338982</v>
      </c>
      <c r="D59" s="4">
        <f>+D53+D54-D55-D56-D57+D58</f>
        <v>17932920</v>
      </c>
      <c r="E59" s="4">
        <f>+E53+E54-E55-E56-E57+E58</f>
        <v>4861216</v>
      </c>
    </row>
    <row r="60" spans="1:5" ht="16.5" x14ac:dyDescent="0.25">
      <c r="A60" s="1" t="s">
        <v>9</v>
      </c>
      <c r="B60" s="2"/>
      <c r="C60" s="2"/>
      <c r="D60" s="2">
        <v>77953</v>
      </c>
      <c r="E60" s="2">
        <v>138935</v>
      </c>
    </row>
    <row r="61" spans="1:5" ht="16.5" x14ac:dyDescent="0.25">
      <c r="A61" s="1" t="s">
        <v>10</v>
      </c>
      <c r="B61" s="2">
        <v>11845149</v>
      </c>
      <c r="C61" s="2">
        <v>12596806</v>
      </c>
      <c r="D61" s="2">
        <v>10136046</v>
      </c>
      <c r="E61" s="2">
        <v>8197623</v>
      </c>
    </row>
    <row r="62" spans="1:5" ht="16.5" x14ac:dyDescent="0.25">
      <c r="A62" s="1" t="s">
        <v>59</v>
      </c>
      <c r="B62" s="2"/>
      <c r="C62" s="2"/>
      <c r="D62" s="2">
        <v>1488164</v>
      </c>
      <c r="E62" s="2">
        <v>2497590</v>
      </c>
    </row>
    <row r="63" spans="1:5" ht="16.5" x14ac:dyDescent="0.25">
      <c r="A63" s="1" t="s">
        <v>60</v>
      </c>
      <c r="B63" s="2">
        <v>-7310</v>
      </c>
      <c r="C63" s="2">
        <v>-5163</v>
      </c>
      <c r="D63" s="2">
        <v>-88035</v>
      </c>
      <c r="E63" s="2">
        <v>-334148</v>
      </c>
    </row>
    <row r="64" spans="1:5" ht="16.5" x14ac:dyDescent="0.25">
      <c r="A64" s="5" t="s">
        <v>11</v>
      </c>
      <c r="B64" s="4">
        <f>+B59+B60-B61-B62+B63</f>
        <v>1168320</v>
      </c>
      <c r="C64" s="4">
        <f t="shared" ref="C64" si="10">+C59+C60-C61-C62+C63</f>
        <v>3737013</v>
      </c>
      <c r="D64" s="4">
        <f>+D59+D60-D61-D62+D63</f>
        <v>6298628</v>
      </c>
      <c r="E64" s="4">
        <f>+E59+E60-E61-E62+E63</f>
        <v>-6029210</v>
      </c>
    </row>
    <row r="65" spans="1:5" ht="16.5" x14ac:dyDescent="0.25">
      <c r="A65" s="1" t="s">
        <v>12</v>
      </c>
      <c r="B65" s="2">
        <v>27390</v>
      </c>
      <c r="C65" s="2">
        <v>1963590</v>
      </c>
      <c r="D65" s="2">
        <v>2291622</v>
      </c>
      <c r="E65" s="2">
        <v>-1180779</v>
      </c>
    </row>
    <row r="66" spans="1:5" ht="16.5" x14ac:dyDescent="0.25">
      <c r="A66" s="5" t="s">
        <v>13</v>
      </c>
      <c r="B66" s="4">
        <f>+B64-B65</f>
        <v>1140930</v>
      </c>
      <c r="C66" s="4">
        <f t="shared" ref="C66" si="11">+C64-C65</f>
        <v>1773423</v>
      </c>
      <c r="D66" s="4">
        <f>+D64-D65</f>
        <v>4007006</v>
      </c>
      <c r="E66" s="4">
        <f>+E64-E65</f>
        <v>-4848431</v>
      </c>
    </row>
    <row r="67" spans="1:5" ht="16.5" x14ac:dyDescent="0.25">
      <c r="A67" s="5"/>
      <c r="B67" s="7"/>
      <c r="C67" s="7"/>
      <c r="D67" s="7"/>
      <c r="E67" s="7"/>
    </row>
    <row r="68" spans="1:5" ht="16.5" x14ac:dyDescent="0.25">
      <c r="A68" s="5"/>
      <c r="B68" s="7"/>
      <c r="C68" s="7"/>
      <c r="D68" s="3">
        <v>2019</v>
      </c>
      <c r="E68" s="3">
        <v>2020</v>
      </c>
    </row>
    <row r="69" spans="1:5" ht="16.5" x14ac:dyDescent="0.25">
      <c r="A69" s="8" t="s">
        <v>62</v>
      </c>
      <c r="B69" s="8"/>
      <c r="C69" s="8"/>
      <c r="D69" s="2">
        <v>13839321</v>
      </c>
      <c r="E69" s="2">
        <v>13205267</v>
      </c>
    </row>
  </sheetData>
  <mergeCells count="1">
    <mergeCell ref="A69:C69"/>
  </mergeCells>
  <pageMargins left="0.7" right="0.7" top="0.75" bottom="0.75" header="0.3" footer="0.3"/>
  <ignoredErrors>
    <ignoredError sqref="B11:C11 D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HERMECO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2021-12-03T02:21:56Z</dcterms:created>
  <dcterms:modified xsi:type="dcterms:W3CDTF">2021-12-05T06:02:40Z</dcterms:modified>
</cp:coreProperties>
</file>